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435" windowWidth="19875" windowHeight="8235"/>
  </bookViews>
  <sheets>
    <sheet name="Si Main 32 " sheetId="1" r:id="rId1"/>
  </sheets>
  <externalReferences>
    <externalReference r:id="rId2"/>
  </externalReferences>
  <definedNames>
    <definedName name="_Order1" hidden="1">255</definedName>
    <definedName name="HTML_CodePage" hidden="1">1252</definedName>
    <definedName name="HTML_Description" hidden="1">""</definedName>
    <definedName name="HTML_Email" hidden="1">""</definedName>
    <definedName name="HTML_Header" hidden="1">""</definedName>
    <definedName name="HTML_LastUpdate" hidden="1">"7/31/2000"</definedName>
    <definedName name="HTML_LineAfter" hidden="1">FALSE</definedName>
    <definedName name="HTML_LineBefore" hidden="1">FALSE</definedName>
    <definedName name="HTML_Name" hidden="1">"tbarnes"</definedName>
    <definedName name="HTML_OBDlg2" hidden="1">TRUE</definedName>
    <definedName name="HTML_OBDlg4" hidden="1">TRUE</definedName>
    <definedName name="HTML_OS" hidden="1">0</definedName>
    <definedName name="HTML_PathFile" hidden="1">"C:\Documents and Settings\TBARNES\My Documents\HTML Stuff\Draw1.htm"</definedName>
    <definedName name="HTML_Title" hidden="1">""</definedName>
    <definedName name="_xlnm.Print_Area" localSheetId="0">'Si Main 32 '!$A$1:$Q$79</definedName>
  </definedNames>
  <calcPr calcId="145621"/>
</workbook>
</file>

<file path=xl/calcChain.xml><?xml version="1.0" encoding="utf-8"?>
<calcChain xmlns="http://schemas.openxmlformats.org/spreadsheetml/2006/main">
  <c r="N79" i="1" l="1"/>
  <c r="G79" i="1"/>
  <c r="G78" i="1"/>
  <c r="E78" i="1"/>
  <c r="G77" i="1"/>
  <c r="G76" i="1"/>
  <c r="G75" i="1"/>
  <c r="E75" i="1"/>
  <c r="G74" i="1"/>
  <c r="E74" i="1"/>
  <c r="G73" i="1"/>
  <c r="E73" i="1"/>
  <c r="G72" i="1"/>
  <c r="E72" i="1"/>
  <c r="C67" i="1"/>
  <c r="B67" i="1"/>
  <c r="C65" i="1"/>
  <c r="B65" i="1"/>
  <c r="C63" i="1"/>
  <c r="B63" i="1"/>
  <c r="C61" i="1"/>
  <c r="B61" i="1"/>
  <c r="C59" i="1"/>
  <c r="B59" i="1"/>
  <c r="C57" i="1"/>
  <c r="B57" i="1"/>
  <c r="C51" i="1"/>
  <c r="B51" i="1"/>
  <c r="C49" i="1"/>
  <c r="B49" i="1"/>
  <c r="C47" i="1"/>
  <c r="B47" i="1"/>
  <c r="C45" i="1"/>
  <c r="B45" i="1"/>
  <c r="C41" i="1"/>
  <c r="B41" i="1"/>
  <c r="C35" i="1"/>
  <c r="B35" i="1"/>
  <c r="C33" i="1"/>
  <c r="B33" i="1"/>
  <c r="C31" i="1"/>
  <c r="B31" i="1"/>
  <c r="C29" i="1"/>
  <c r="B29" i="1"/>
  <c r="C27" i="1"/>
  <c r="B27" i="1"/>
  <c r="C25" i="1"/>
  <c r="B25" i="1"/>
  <c r="C19" i="1"/>
  <c r="B19" i="1"/>
  <c r="C17" i="1"/>
  <c r="B17" i="1"/>
  <c r="C15" i="1"/>
  <c r="B15" i="1"/>
  <c r="C13" i="1"/>
  <c r="B13" i="1"/>
  <c r="C9" i="1"/>
  <c r="B9" i="1"/>
</calcChain>
</file>

<file path=xl/comments1.xml><?xml version="1.0" encoding="utf-8"?>
<comments xmlns="http://schemas.openxmlformats.org/spreadsheetml/2006/main">
  <authors>
    <author>Anders Wennberg</author>
    <author>A satisfied Microsoft Office user</author>
  </authors>
  <commentList>
    <comment ref="D7" authorId="0">
      <text>
        <r>
          <rPr>
            <b/>
            <sz val="8"/>
            <color indexed="8"/>
            <rFont val="Tahoma"/>
          </rPr>
          <t>Before making the draw:
On the Girls Main Prep-sheet did you:
- fill in QA, WC's?
- fill in the Seed Positions?
- Sort?
If YES: continue making the draw
Otherwise: return to finish preparations</t>
        </r>
      </text>
    </comment>
    <comment ref="I8" authorId="1">
      <text>
        <r>
          <rPr>
            <sz val="8"/>
            <color indexed="81"/>
            <rFont val="Tahoma"/>
          </rPr>
          <t>CU:</t>
        </r>
      </text>
    </comment>
    <comment ref="K10" authorId="1">
      <text>
        <r>
          <rPr>
            <sz val="8"/>
            <color indexed="81"/>
            <rFont val="Tahoma"/>
          </rPr>
          <t>CU:</t>
        </r>
      </text>
    </comment>
    <comment ref="I12" authorId="1">
      <text>
        <r>
          <rPr>
            <sz val="8"/>
            <color indexed="81"/>
            <rFont val="Tahoma"/>
          </rPr>
          <t>CU:</t>
        </r>
      </text>
    </comment>
    <comment ref="M14" authorId="1">
      <text>
        <r>
          <rPr>
            <sz val="8"/>
            <color indexed="81"/>
            <rFont val="Tahoma"/>
          </rPr>
          <t xml:space="preserve">CU: </t>
        </r>
      </text>
    </comment>
    <comment ref="I16" authorId="1">
      <text>
        <r>
          <rPr>
            <sz val="8"/>
            <color indexed="81"/>
            <rFont val="Tahoma"/>
          </rPr>
          <t>CU:</t>
        </r>
      </text>
    </comment>
    <comment ref="K18" authorId="1">
      <text>
        <r>
          <rPr>
            <sz val="8"/>
            <color indexed="81"/>
            <rFont val="Tahoma"/>
          </rPr>
          <t>CU:</t>
        </r>
      </text>
    </comment>
    <comment ref="I20" authorId="1">
      <text>
        <r>
          <rPr>
            <sz val="8"/>
            <color indexed="81"/>
            <rFont val="Tahoma"/>
          </rPr>
          <t>CU:</t>
        </r>
      </text>
    </comment>
    <comment ref="O22" authorId="0">
      <text>
        <r>
          <rPr>
            <b/>
            <sz val="8"/>
            <color indexed="81"/>
            <rFont val="Tahoma"/>
          </rPr>
          <t>CU:</t>
        </r>
        <r>
          <rPr>
            <sz val="8"/>
            <color indexed="81"/>
            <rFont val="Tahoma"/>
          </rPr>
          <t xml:space="preserve">
</t>
        </r>
      </text>
    </comment>
    <comment ref="I24" authorId="1">
      <text>
        <r>
          <rPr>
            <sz val="8"/>
            <color indexed="81"/>
            <rFont val="Tahoma"/>
          </rPr>
          <t>CU:</t>
        </r>
      </text>
    </comment>
    <comment ref="K26" authorId="1">
      <text>
        <r>
          <rPr>
            <sz val="8"/>
            <color indexed="81"/>
            <rFont val="Tahoma"/>
          </rPr>
          <t>CU:</t>
        </r>
      </text>
    </comment>
    <comment ref="I28" authorId="1">
      <text>
        <r>
          <rPr>
            <sz val="8"/>
            <color indexed="81"/>
            <rFont val="Tahoma"/>
          </rPr>
          <t>CU:</t>
        </r>
      </text>
    </comment>
    <comment ref="M30" authorId="1">
      <text>
        <r>
          <rPr>
            <sz val="8"/>
            <color indexed="81"/>
            <rFont val="Tahoma"/>
          </rPr>
          <t xml:space="preserve">CU: </t>
        </r>
      </text>
    </comment>
    <comment ref="I32" authorId="1">
      <text>
        <r>
          <rPr>
            <sz val="8"/>
            <color indexed="81"/>
            <rFont val="Tahoma"/>
          </rPr>
          <t>CU:</t>
        </r>
      </text>
    </comment>
    <comment ref="K34" authorId="1">
      <text>
        <r>
          <rPr>
            <sz val="8"/>
            <color indexed="81"/>
            <rFont val="Tahoma"/>
          </rPr>
          <t>CU:</t>
        </r>
      </text>
    </comment>
    <comment ref="I36" authorId="1">
      <text>
        <r>
          <rPr>
            <sz val="8"/>
            <color indexed="81"/>
            <rFont val="Tahoma"/>
          </rPr>
          <t>CU:</t>
        </r>
      </text>
    </comment>
    <comment ref="D39" authorId="0">
      <text>
        <r>
          <rPr>
            <b/>
            <sz val="8"/>
            <color indexed="8"/>
            <rFont val="Tahoma"/>
          </rPr>
          <t>Before making the draw:
On the Girls Main Prep-sheet did you:
- fill in QA, WC's?
- fill in the Seed Positions?
- Sort?
If YES: continue making the draw
Otherwise: return to finish preparations</t>
        </r>
      </text>
    </comment>
    <comment ref="I40" authorId="1">
      <text>
        <r>
          <rPr>
            <sz val="8"/>
            <color indexed="81"/>
            <rFont val="Tahoma"/>
          </rPr>
          <t>CU:</t>
        </r>
      </text>
    </comment>
    <comment ref="K42" authorId="1">
      <text>
        <r>
          <rPr>
            <sz val="8"/>
            <color indexed="81"/>
            <rFont val="Tahoma"/>
          </rPr>
          <t>CU:</t>
        </r>
      </text>
    </comment>
    <comment ref="I44" authorId="1">
      <text>
        <r>
          <rPr>
            <sz val="8"/>
            <color indexed="81"/>
            <rFont val="Tahoma"/>
          </rPr>
          <t>CU:</t>
        </r>
      </text>
    </comment>
    <comment ref="M46" authorId="1">
      <text>
        <r>
          <rPr>
            <sz val="8"/>
            <color indexed="81"/>
            <rFont val="Tahoma"/>
          </rPr>
          <t xml:space="preserve">CU: </t>
        </r>
      </text>
    </comment>
    <comment ref="I48" authorId="1">
      <text>
        <r>
          <rPr>
            <sz val="8"/>
            <color indexed="81"/>
            <rFont val="Tahoma"/>
          </rPr>
          <t>CU:</t>
        </r>
      </text>
    </comment>
    <comment ref="K50" authorId="1">
      <text>
        <r>
          <rPr>
            <sz val="8"/>
            <color indexed="81"/>
            <rFont val="Tahoma"/>
          </rPr>
          <t>CU:</t>
        </r>
      </text>
    </comment>
    <comment ref="I52" authorId="1">
      <text>
        <r>
          <rPr>
            <sz val="8"/>
            <color indexed="81"/>
            <rFont val="Tahoma"/>
          </rPr>
          <t xml:space="preserve">CU:
</t>
        </r>
      </text>
    </comment>
    <comment ref="O54" authorId="0">
      <text>
        <r>
          <rPr>
            <b/>
            <sz val="8"/>
            <color indexed="81"/>
            <rFont val="Tahoma"/>
          </rPr>
          <t>CU:</t>
        </r>
        <r>
          <rPr>
            <sz val="8"/>
            <color indexed="81"/>
            <rFont val="Tahoma"/>
          </rPr>
          <t xml:space="preserve">
</t>
        </r>
      </text>
    </comment>
    <comment ref="I56" authorId="1">
      <text>
        <r>
          <rPr>
            <sz val="8"/>
            <color indexed="81"/>
            <rFont val="Tahoma"/>
          </rPr>
          <t>CU:</t>
        </r>
      </text>
    </comment>
    <comment ref="K58" authorId="1">
      <text>
        <r>
          <rPr>
            <sz val="8"/>
            <color indexed="81"/>
            <rFont val="Tahoma"/>
          </rPr>
          <t>CU:</t>
        </r>
      </text>
    </comment>
    <comment ref="I60" authorId="1">
      <text>
        <r>
          <rPr>
            <sz val="8"/>
            <color indexed="81"/>
            <rFont val="Tahoma"/>
          </rPr>
          <t>CU:</t>
        </r>
      </text>
    </comment>
    <comment ref="M62" authorId="1">
      <text>
        <r>
          <rPr>
            <sz val="8"/>
            <color indexed="81"/>
            <rFont val="Tahoma"/>
          </rPr>
          <t xml:space="preserve">CU: </t>
        </r>
      </text>
    </comment>
    <comment ref="I64" authorId="1">
      <text>
        <r>
          <rPr>
            <sz val="8"/>
            <color indexed="81"/>
            <rFont val="Tahoma"/>
          </rPr>
          <t>CU:</t>
        </r>
      </text>
    </comment>
    <comment ref="K66" authorId="1">
      <text>
        <r>
          <rPr>
            <sz val="8"/>
            <color indexed="81"/>
            <rFont val="Tahoma"/>
          </rPr>
          <t>CU:</t>
        </r>
      </text>
    </comment>
    <comment ref="I68" authorId="1">
      <text>
        <r>
          <rPr>
            <sz val="8"/>
            <color indexed="81"/>
            <rFont val="Tahoma"/>
          </rPr>
          <t>CU:</t>
        </r>
      </text>
    </comment>
  </commentList>
</comments>
</file>

<file path=xl/sharedStrings.xml><?xml version="1.0" encoding="utf-8"?>
<sst xmlns="http://schemas.openxmlformats.org/spreadsheetml/2006/main" count="130" uniqueCount="95">
  <si>
    <t xml:space="preserve">Naziv turnira: </t>
  </si>
  <si>
    <t xml:space="preserve">          </t>
  </si>
  <si>
    <t>KATEGORIJA:</t>
  </si>
  <si>
    <t xml:space="preserve">   Datum</t>
  </si>
  <si>
    <t>Klub</t>
  </si>
  <si>
    <t>St.</t>
  </si>
  <si>
    <t>Rang</t>
  </si>
  <si>
    <t>Nosioc</t>
  </si>
  <si>
    <t>Prezime igrača</t>
  </si>
  <si>
    <t>Ime igrača</t>
  </si>
  <si>
    <t>ŠIFRA IGRAČA</t>
  </si>
  <si>
    <t>b</t>
  </si>
  <si>
    <t>a</t>
  </si>
  <si>
    <t>Rangiranje igrača</t>
  </si>
  <si>
    <t>Alternative</t>
  </si>
  <si>
    <t>Zamjene</t>
  </si>
  <si>
    <t>Datum i vrijeme</t>
  </si>
  <si>
    <t>Rkg Datum</t>
  </si>
  <si>
    <t>1</t>
  </si>
  <si>
    <t>Prisutnost igrača</t>
  </si>
  <si>
    <t>2</t>
  </si>
  <si>
    <t>3</t>
  </si>
  <si>
    <t>4</t>
  </si>
  <si>
    <t>5</t>
  </si>
  <si>
    <t>Potpis sudca</t>
  </si>
  <si>
    <t>6</t>
  </si>
  <si>
    <t>7</t>
  </si>
  <si>
    <t>16</t>
  </si>
  <si>
    <t>8</t>
  </si>
  <si>
    <t>Prvenstvo R.Srpske</t>
  </si>
  <si>
    <t>20-22.06.2020</t>
  </si>
  <si>
    <t>Mladost B.Luka</t>
  </si>
  <si>
    <t>Ime sudije :</t>
  </si>
  <si>
    <t>Srdjan Svjetlanovic</t>
  </si>
  <si>
    <t>BY</t>
  </si>
  <si>
    <t>RADANOVIC GORAN</t>
  </si>
  <si>
    <t>DRLJACA SERGEJ</t>
  </si>
  <si>
    <t>MULALIC EDIN</t>
  </si>
  <si>
    <t>POPOVIC FEDOR</t>
  </si>
  <si>
    <t>GRANOLIC STEFAN</t>
  </si>
  <si>
    <t>TADIC VLADAN</t>
  </si>
  <si>
    <t>RANDJELOVIC IVAN</t>
  </si>
  <si>
    <t>HODZIC VANJA</t>
  </si>
  <si>
    <t>MILANOVIC DUSAN</t>
  </si>
  <si>
    <t>PAVIC SANJIN</t>
  </si>
  <si>
    <t>MILAKOVIC MILOS</t>
  </si>
  <si>
    <t>DOBRNJAC VANJA</t>
  </si>
  <si>
    <t>NEDIC ANDREJ</t>
  </si>
  <si>
    <t>MAKSIMOVIC MARKO</t>
  </si>
  <si>
    <t>HAJDAREVIC MUHAMED</t>
  </si>
  <si>
    <t>POPOVIC ANDREJ</t>
  </si>
  <si>
    <t>KALABA ALEKSANDAR</t>
  </si>
  <si>
    <t>PETROVIC DRAZEN</t>
  </si>
  <si>
    <t>JOVIC DAVID</t>
  </si>
  <si>
    <t>PRTINA SERGEJ</t>
  </si>
  <si>
    <t>VOJVODIC LUKA</t>
  </si>
  <si>
    <t>MUMINOVIC DANIJAL</t>
  </si>
  <si>
    <t>SINADINOVIC JOVAN</t>
  </si>
  <si>
    <t>RADOVANOVIC TADIJA</t>
  </si>
  <si>
    <t>SRDJAN SVJETLANOVIC</t>
  </si>
  <si>
    <t>RADOVANOVIC</t>
  </si>
  <si>
    <t>JOVIC</t>
  </si>
  <si>
    <t>PETROVIC</t>
  </si>
  <si>
    <t>NEDIC</t>
  </si>
  <si>
    <t>DOBRNJAC</t>
  </si>
  <si>
    <t>RANDJELOVIC</t>
  </si>
  <si>
    <t>TADIC</t>
  </si>
  <si>
    <t>RADANOVIC</t>
  </si>
  <si>
    <t>MULALIC</t>
  </si>
  <si>
    <t>62 63</t>
  </si>
  <si>
    <t>GRANOLIC</t>
  </si>
  <si>
    <t>46 61 63</t>
  </si>
  <si>
    <t>MILANOVIC</t>
  </si>
  <si>
    <t>60 62</t>
  </si>
  <si>
    <t>MILAKOVIC</t>
  </si>
  <si>
    <t>64 62</t>
  </si>
  <si>
    <t>75 62</t>
  </si>
  <si>
    <t>52 RET</t>
  </si>
  <si>
    <t>62 30 RET</t>
  </si>
  <si>
    <t>61 61</t>
  </si>
  <si>
    <t>MAKSIMOVIC</t>
  </si>
  <si>
    <t>63 63</t>
  </si>
  <si>
    <t>KALABA</t>
  </si>
  <si>
    <t>64 63</t>
  </si>
  <si>
    <t xml:space="preserve">PRTINA </t>
  </si>
  <si>
    <t>MUMINOVIC</t>
  </si>
  <si>
    <t>63 16 62</t>
  </si>
  <si>
    <t>60 61</t>
  </si>
  <si>
    <t>63 62</t>
  </si>
  <si>
    <t>PRTINA</t>
  </si>
  <si>
    <t>63 61</t>
  </si>
  <si>
    <t>64 36 63</t>
  </si>
  <si>
    <t>63 16 63</t>
  </si>
  <si>
    <t>62 62</t>
  </si>
  <si>
    <t>61 63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</si>
</sst>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&quot;$&quot;* #,##0.00_-;\-&quot;$&quot;* #,##0.00_-;_-&quot;$&quot;* &quot;-&quot;??_-;_-@_-"/>
    <numFmt numFmtId="165" formatCode="_-* #,##0.00\ &quot;kn&quot;_-;\-* #,##0.00\ &quot;kn&quot;_-;_-* &quot;-&quot;??\ &quot;kn&quot;_-;_-@_-"/>
  </numFmts>
  <fonts count="62" x14ac:knownFonts="1">
    <font>
      <sz val="10"/>
      <name val="Arial"/>
    </font>
    <font>
      <sz val="10"/>
      <name val="Arial"/>
    </font>
    <font>
      <b/>
      <i/>
      <sz val="12"/>
      <name val="Arial"/>
      <family val="2"/>
      <charset val="238"/>
    </font>
    <font>
      <b/>
      <sz val="20"/>
      <name val="Arial"/>
      <family val="2"/>
    </font>
    <font>
      <sz val="6"/>
      <name val="Arial"/>
      <family val="2"/>
      <charset val="238"/>
    </font>
    <font>
      <sz val="6"/>
      <name val="Arial"/>
      <family val="2"/>
    </font>
    <font>
      <sz val="20"/>
      <name val="Arial"/>
      <family val="2"/>
    </font>
    <font>
      <sz val="20"/>
      <color indexed="9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b/>
      <i/>
      <sz val="10"/>
      <name val="Arial"/>
    </font>
    <font>
      <b/>
      <sz val="8"/>
      <name val="Arial"/>
      <family val="2"/>
    </font>
    <font>
      <sz val="10"/>
      <color indexed="9"/>
      <name val="Arial"/>
      <family val="2"/>
    </font>
    <font>
      <b/>
      <sz val="7"/>
      <name val="Arial"/>
      <family val="2"/>
    </font>
    <font>
      <b/>
      <sz val="7"/>
      <color indexed="9"/>
      <name val="Arial"/>
      <family val="2"/>
    </font>
    <font>
      <b/>
      <sz val="7"/>
      <color indexed="8"/>
      <name val="Arial"/>
      <family val="2"/>
    </font>
    <font>
      <sz val="7"/>
      <name val="Arial"/>
    </font>
    <font>
      <sz val="7"/>
      <name val="Arial"/>
      <family val="2"/>
    </font>
    <font>
      <sz val="7"/>
      <color indexed="9"/>
      <name val="Arial"/>
    </font>
    <font>
      <sz val="6"/>
      <color indexed="9"/>
      <name val="Arial"/>
      <family val="2"/>
    </font>
    <font>
      <b/>
      <sz val="8.5"/>
      <name val="Arial"/>
      <family val="2"/>
      <charset val="238"/>
    </font>
    <font>
      <sz val="8.5"/>
      <name val="Arial"/>
    </font>
    <font>
      <sz val="8.5"/>
      <color indexed="42"/>
      <name val="Arial"/>
      <family val="2"/>
    </font>
    <font>
      <b/>
      <sz val="8.5"/>
      <name val="Arial"/>
    </font>
    <font>
      <b/>
      <sz val="10"/>
      <name val="Arial"/>
    </font>
    <font>
      <b/>
      <sz val="8.5"/>
      <color indexed="9"/>
      <name val="Arial"/>
      <family val="2"/>
    </font>
    <font>
      <sz val="8.5"/>
      <name val="Arial"/>
      <family val="2"/>
    </font>
    <font>
      <sz val="8.5"/>
      <color indexed="9"/>
      <name val="Arial"/>
      <family val="2"/>
    </font>
    <font>
      <b/>
      <i/>
      <sz val="8"/>
      <name val="Arial"/>
      <family val="2"/>
    </font>
    <font>
      <sz val="8.5"/>
      <color indexed="8"/>
      <name val="Arial"/>
    </font>
    <font>
      <sz val="8.5"/>
      <color indexed="33"/>
      <name val="Arial"/>
    </font>
    <font>
      <i/>
      <sz val="8.5"/>
      <color indexed="9"/>
      <name val="Arial"/>
      <family val="2"/>
    </font>
    <font>
      <sz val="8.5"/>
      <color indexed="33"/>
      <name val="Arial"/>
      <family val="2"/>
    </font>
    <font>
      <sz val="10"/>
      <color indexed="8"/>
      <name val="Arial"/>
    </font>
    <font>
      <sz val="11"/>
      <name val="Arial"/>
      <family val="2"/>
    </font>
    <font>
      <sz val="14"/>
      <name val="Arial"/>
      <family val="2"/>
    </font>
    <font>
      <sz val="14"/>
      <color indexed="9"/>
      <name val="Arial"/>
      <family val="2"/>
    </font>
    <font>
      <sz val="8"/>
      <name val="Arial"/>
      <family val="2"/>
    </font>
    <font>
      <b/>
      <sz val="8"/>
      <color indexed="8"/>
      <name val="Arial"/>
      <family val="2"/>
    </font>
    <font>
      <b/>
      <sz val="8"/>
      <color indexed="9"/>
      <name val="Arial"/>
      <family val="2"/>
    </font>
    <font>
      <sz val="8"/>
      <color indexed="8"/>
      <name val="Arial"/>
      <family val="2"/>
    </font>
    <font>
      <sz val="8"/>
      <color indexed="9"/>
      <name val="Arial"/>
      <family val="2"/>
    </font>
    <font>
      <sz val="7"/>
      <color indexed="9"/>
      <name val="Arial"/>
      <family val="2"/>
    </font>
    <font>
      <b/>
      <sz val="8"/>
      <color indexed="8"/>
      <name val="Tahoma"/>
    </font>
    <font>
      <sz val="8"/>
      <color indexed="81"/>
      <name val="Tahoma"/>
    </font>
    <font>
      <b/>
      <sz val="8"/>
      <color indexed="81"/>
      <name val="Tahoma"/>
    </font>
    <font>
      <sz val="10"/>
      <color indexed="8"/>
      <name val="Arial"/>
      <family val="2"/>
    </font>
    <font>
      <b/>
      <sz val="10"/>
      <color indexed="16"/>
      <name val="Arial"/>
      <family val="2"/>
    </font>
    <font>
      <sz val="10"/>
      <color indexed="17"/>
      <name val="Arial"/>
      <family val="2"/>
    </font>
    <font>
      <sz val="10"/>
      <color indexed="20"/>
      <name val="Arial"/>
      <family val="2"/>
    </font>
    <font>
      <i/>
      <sz val="10"/>
      <color indexed="63"/>
      <name val="Arial"/>
      <family val="2"/>
    </font>
    <font>
      <sz val="10"/>
      <color indexed="62"/>
      <name val="Arial"/>
      <family val="2"/>
    </font>
    <font>
      <b/>
      <sz val="10"/>
      <color indexed="9"/>
      <name val="Arial"/>
      <family val="2"/>
    </font>
    <font>
      <sz val="10"/>
      <color indexed="16"/>
      <name val="Arial"/>
      <family val="2"/>
    </font>
    <font>
      <sz val="10"/>
      <name val="Arial"/>
      <charset val="238"/>
    </font>
    <font>
      <b/>
      <sz val="18"/>
      <color indexed="62"/>
      <name val="Cambria"/>
      <family val="2"/>
    </font>
    <font>
      <b/>
      <sz val="15"/>
      <color indexed="62"/>
      <name val="Arial"/>
      <family val="2"/>
    </font>
    <font>
      <b/>
      <sz val="13"/>
      <color indexed="62"/>
      <name val="Arial"/>
      <family val="2"/>
    </font>
    <font>
      <b/>
      <sz val="11"/>
      <color indexed="62"/>
      <name val="Arial"/>
      <family val="2"/>
    </font>
    <font>
      <b/>
      <sz val="10"/>
      <color indexed="8"/>
      <name val="Arial"/>
      <family val="2"/>
    </font>
    <font>
      <sz val="10"/>
      <color indexed="10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23"/>
      </patternFill>
    </fill>
    <fill>
      <patternFill patternType="solid">
        <fgColor indexed="51"/>
      </patternFill>
    </fill>
    <fill>
      <patternFill patternType="solid">
        <fgColor indexed="63"/>
      </patternFill>
    </fill>
    <fill>
      <patternFill patternType="solid">
        <fgColor indexed="22"/>
      </patternFill>
    </fill>
    <fill>
      <patternFill patternType="solid">
        <fgColor indexed="46"/>
      </patternFill>
    </fill>
    <fill>
      <patternFill patternType="solid">
        <fgColor indexed="56"/>
      </patternFill>
    </fill>
    <fill>
      <patternFill patternType="solid">
        <fgColor indexed="52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6"/>
      </patternFill>
    </fill>
  </fills>
  <borders count="35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/>
      <right/>
      <top/>
      <bottom style="double">
        <color indexed="16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44">
    <xf numFmtId="0" fontId="0" fillId="0" borderId="0"/>
    <xf numFmtId="164" fontId="1" fillId="0" borderId="0" applyFont="0" applyFill="0" applyBorder="0" applyAlignment="0" applyProtection="0"/>
    <xf numFmtId="0" fontId="47" fillId="5" borderId="0" applyNumberFormat="0" applyBorder="0" applyAlignment="0" applyProtection="0"/>
    <xf numFmtId="0" fontId="47" fillId="6" borderId="0" applyNumberFormat="0" applyBorder="0" applyAlignment="0" applyProtection="0"/>
    <xf numFmtId="0" fontId="47" fillId="7" borderId="0" applyNumberFormat="0" applyBorder="0" applyAlignment="0" applyProtection="0"/>
    <xf numFmtId="0" fontId="47" fillId="8" borderId="0" applyNumberFormat="0" applyBorder="0" applyAlignment="0" applyProtection="0"/>
    <xf numFmtId="0" fontId="47" fillId="9" borderId="0" applyNumberFormat="0" applyBorder="0" applyAlignment="0" applyProtection="0"/>
    <xf numFmtId="0" fontId="47" fillId="7" borderId="0" applyNumberFormat="0" applyBorder="0" applyAlignment="0" applyProtection="0"/>
    <xf numFmtId="0" fontId="47" fillId="9" borderId="0" applyNumberFormat="0" applyBorder="0" applyAlignment="0" applyProtection="0"/>
    <xf numFmtId="0" fontId="47" fillId="6" borderId="0" applyNumberFormat="0" applyBorder="0" applyAlignment="0" applyProtection="0"/>
    <xf numFmtId="0" fontId="47" fillId="7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6" borderId="0" applyNumberFormat="0" applyBorder="0" applyAlignment="0" applyProtection="0"/>
    <xf numFmtId="0" fontId="13" fillId="9" borderId="0" applyNumberFormat="0" applyBorder="0" applyAlignment="0" applyProtection="0"/>
    <xf numFmtId="0" fontId="13" fillId="6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9" borderId="0" applyNumberFormat="0" applyBorder="0" applyAlignment="0" applyProtection="0"/>
    <xf numFmtId="0" fontId="13" fillId="6" borderId="0" applyNumberFormat="0" applyBorder="0" applyAlignment="0" applyProtection="0"/>
    <xf numFmtId="0" fontId="10" fillId="7" borderId="27" applyNumberFormat="0" applyFont="0" applyAlignment="0" applyProtection="0"/>
    <xf numFmtId="0" fontId="48" fillId="13" borderId="27" applyNumberFormat="0" applyAlignment="0" applyProtection="0"/>
    <xf numFmtId="0" fontId="49" fillId="9" borderId="0" applyNumberFormat="0" applyBorder="0" applyAlignment="0" applyProtection="0"/>
    <xf numFmtId="0" fontId="50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1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51" fillId="0" borderId="0" applyNumberFormat="0" applyFill="0" applyBorder="0" applyAlignment="0" applyProtection="0"/>
    <xf numFmtId="0" fontId="52" fillId="6" borderId="27" applyNumberFormat="0" applyAlignment="0" applyProtection="0"/>
    <xf numFmtId="0" fontId="53" fillId="12" borderId="28" applyNumberFormat="0" applyAlignment="0" applyProtection="0"/>
    <xf numFmtId="0" fontId="54" fillId="0" borderId="29" applyNumberFormat="0" applyFill="0" applyAlignment="0" applyProtection="0"/>
    <xf numFmtId="0" fontId="55" fillId="0" borderId="0"/>
    <xf numFmtId="0" fontId="56" fillId="0" borderId="0" applyNumberFormat="0" applyFill="0" applyBorder="0" applyAlignment="0" applyProtection="0"/>
    <xf numFmtId="0" fontId="57" fillId="0" borderId="30" applyNumberFormat="0" applyFill="0" applyAlignment="0" applyProtection="0"/>
    <xf numFmtId="0" fontId="58" fillId="0" borderId="31" applyNumberFormat="0" applyFill="0" applyAlignment="0" applyProtection="0"/>
    <xf numFmtId="0" fontId="59" fillId="0" borderId="32" applyNumberFormat="0" applyFill="0" applyAlignment="0" applyProtection="0"/>
    <xf numFmtId="0" fontId="59" fillId="0" borderId="0" applyNumberFormat="0" applyFill="0" applyBorder="0" applyAlignment="0" applyProtection="0"/>
    <xf numFmtId="0" fontId="60" fillId="0" borderId="33" applyNumberFormat="0" applyFill="0" applyAlignment="0" applyProtection="0"/>
    <xf numFmtId="0" fontId="60" fillId="13" borderId="34" applyNumberFormat="0" applyAlignment="0" applyProtection="0"/>
    <xf numFmtId="165" fontId="55" fillId="0" borderId="0" applyFont="0" applyFill="0" applyBorder="0" applyAlignment="0" applyProtection="0"/>
    <xf numFmtId="0" fontId="61" fillId="0" borderId="0" applyNumberFormat="0" applyFill="0" applyBorder="0" applyAlignment="0" applyProtection="0"/>
  </cellStyleXfs>
  <cellXfs count="160">
    <xf numFmtId="0" fontId="0" fillId="0" borderId="0" xfId="0"/>
    <xf numFmtId="49" fontId="2" fillId="0" borderId="1" xfId="0" applyNumberFormat="1" applyFont="1" applyFill="1" applyBorder="1" applyAlignment="1">
      <alignment vertical="top"/>
    </xf>
    <xf numFmtId="49" fontId="3" fillId="0" borderId="1" xfId="0" applyNumberFormat="1" applyFont="1" applyFill="1" applyBorder="1" applyAlignment="1">
      <alignment vertical="center"/>
    </xf>
    <xf numFmtId="49" fontId="4" fillId="0" borderId="0" xfId="0" applyNumberFormat="1" applyFont="1" applyFill="1" applyBorder="1" applyAlignment="1">
      <alignment horizontal="center" vertical="top"/>
    </xf>
    <xf numFmtId="49" fontId="5" fillId="0" borderId="0" xfId="0" applyNumberFormat="1" applyFont="1" applyFill="1" applyBorder="1" applyAlignment="1"/>
    <xf numFmtId="49" fontId="6" fillId="0" borderId="0" xfId="0" applyNumberFormat="1" applyFont="1" applyFill="1" applyBorder="1" applyAlignment="1">
      <alignment vertical="top"/>
    </xf>
    <xf numFmtId="49" fontId="7" fillId="0" borderId="0" xfId="0" applyNumberFormat="1" applyFont="1" applyFill="1" applyBorder="1" applyAlignment="1">
      <alignment vertical="top"/>
    </xf>
    <xf numFmtId="49" fontId="8" fillId="0" borderId="0" xfId="0" applyNumberFormat="1" applyFont="1" applyFill="1" applyBorder="1" applyAlignment="1">
      <alignment horizontal="right"/>
    </xf>
    <xf numFmtId="49" fontId="8" fillId="0" borderId="0" xfId="0" applyNumberFormat="1" applyFont="1" applyFill="1" applyBorder="1" applyAlignment="1">
      <alignment horizontal="left"/>
    </xf>
    <xf numFmtId="49" fontId="4" fillId="0" borderId="0" xfId="0" applyNumberFormat="1" applyFont="1" applyFill="1" applyBorder="1" applyAlignment="1">
      <alignment horizontal="left" vertical="top"/>
    </xf>
    <xf numFmtId="49" fontId="6" fillId="0" borderId="0" xfId="0" applyNumberFormat="1" applyFont="1" applyFill="1" applyAlignment="1">
      <alignment vertical="top"/>
    </xf>
    <xf numFmtId="49" fontId="7" fillId="0" borderId="0" xfId="0" applyNumberFormat="1" applyFont="1" applyFill="1" applyAlignment="1">
      <alignment vertical="top"/>
    </xf>
    <xf numFmtId="0" fontId="6" fillId="0" borderId="0" xfId="0" applyFont="1" applyFill="1" applyBorder="1" applyAlignment="1">
      <alignment vertical="top"/>
    </xf>
    <xf numFmtId="49" fontId="9" fillId="0" borderId="2" xfId="0" applyNumberFormat="1" applyFont="1" applyFill="1" applyBorder="1" applyAlignment="1" applyProtection="1">
      <alignment horizontal="left" vertical="center"/>
    </xf>
    <xf numFmtId="49" fontId="10" fillId="0" borderId="2" xfId="0" applyNumberFormat="1" applyFont="1" applyFill="1" applyBorder="1"/>
    <xf numFmtId="49" fontId="11" fillId="0" borderId="2" xfId="0" applyNumberFormat="1" applyFont="1" applyFill="1" applyBorder="1"/>
    <xf numFmtId="0" fontId="12" fillId="0" borderId="2" xfId="1" applyNumberFormat="1" applyFont="1" applyFill="1" applyBorder="1" applyAlignment="1" applyProtection="1">
      <alignment vertical="center"/>
      <protection locked="0"/>
    </xf>
    <xf numFmtId="49" fontId="13" fillId="0" borderId="2" xfId="0" applyNumberFormat="1" applyFont="1" applyFill="1" applyBorder="1"/>
    <xf numFmtId="49" fontId="8" fillId="0" borderId="2" xfId="0" applyNumberFormat="1" applyFont="1" applyFill="1" applyBorder="1" applyAlignment="1">
      <alignment horizontal="left"/>
    </xf>
    <xf numFmtId="49" fontId="8" fillId="0" borderId="2" xfId="0" applyNumberFormat="1" applyFont="1" applyFill="1" applyBorder="1" applyAlignment="1">
      <alignment horizontal="right"/>
    </xf>
    <xf numFmtId="0" fontId="10" fillId="0" borderId="0" xfId="0" applyFont="1" applyFill="1"/>
    <xf numFmtId="49" fontId="14" fillId="0" borderId="0" xfId="0" applyNumberFormat="1" applyFont="1" applyFill="1" applyBorder="1" applyAlignment="1">
      <alignment horizontal="center" vertical="center"/>
    </xf>
    <xf numFmtId="49" fontId="14" fillId="0" borderId="0" xfId="0" applyNumberFormat="1" applyFont="1" applyFill="1" applyBorder="1" applyAlignment="1">
      <alignment vertical="center"/>
    </xf>
    <xf numFmtId="49" fontId="14" fillId="0" borderId="0" xfId="0" applyNumberFormat="1" applyFont="1" applyFill="1" applyAlignment="1">
      <alignment vertical="center"/>
    </xf>
    <xf numFmtId="49" fontId="14" fillId="0" borderId="0" xfId="0" applyNumberFormat="1" applyFont="1" applyFill="1" applyBorder="1" applyAlignment="1">
      <alignment horizontal="left" vertical="center"/>
    </xf>
    <xf numFmtId="49" fontId="15" fillId="0" borderId="0" xfId="0" applyNumberFormat="1" applyFont="1" applyFill="1" applyBorder="1" applyAlignment="1">
      <alignment vertical="center"/>
    </xf>
    <xf numFmtId="49" fontId="15" fillId="0" borderId="0" xfId="0" applyNumberFormat="1" applyFont="1" applyFill="1" applyAlignment="1">
      <alignment vertical="center"/>
    </xf>
    <xf numFmtId="49" fontId="14" fillId="0" borderId="0" xfId="0" applyNumberFormat="1" applyFont="1" applyFill="1" applyBorder="1" applyAlignment="1">
      <alignment horizontal="right" vertical="center"/>
    </xf>
    <xf numFmtId="49" fontId="16" fillId="0" borderId="0" xfId="0" applyNumberFormat="1" applyFont="1" applyFill="1" applyBorder="1" applyAlignment="1">
      <alignment horizontal="left" vertical="center"/>
    </xf>
    <xf numFmtId="49" fontId="16" fillId="0" borderId="0" xfId="0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vertical="center"/>
    </xf>
    <xf numFmtId="49" fontId="14" fillId="0" borderId="3" xfId="0" applyNumberFormat="1" applyFont="1" applyFill="1" applyBorder="1" applyAlignment="1">
      <alignment vertical="center"/>
    </xf>
    <xf numFmtId="49" fontId="15" fillId="0" borderId="3" xfId="0" applyNumberFormat="1" applyFont="1" applyFill="1" applyBorder="1" applyAlignment="1">
      <alignment vertical="center"/>
    </xf>
    <xf numFmtId="0" fontId="0" fillId="0" borderId="0" xfId="0" applyFill="1" applyAlignment="1">
      <alignment vertical="center"/>
    </xf>
    <xf numFmtId="49" fontId="17" fillId="0" borderId="0" xfId="0" applyNumberFormat="1" applyFont="1" applyFill="1" applyAlignment="1">
      <alignment horizontal="right" vertical="center"/>
    </xf>
    <xf numFmtId="49" fontId="18" fillId="2" borderId="0" xfId="0" applyNumberFormat="1" applyFont="1" applyFill="1" applyAlignment="1">
      <alignment horizontal="center" vertical="center"/>
    </xf>
    <xf numFmtId="49" fontId="17" fillId="0" borderId="0" xfId="0" applyNumberFormat="1" applyFont="1" applyFill="1" applyAlignment="1">
      <alignment horizontal="left" vertical="center"/>
    </xf>
    <xf numFmtId="49" fontId="17" fillId="0" borderId="0" xfId="0" applyNumberFormat="1" applyFont="1" applyFill="1" applyAlignment="1">
      <alignment vertical="center"/>
    </xf>
    <xf numFmtId="49" fontId="19" fillId="0" borderId="0" xfId="0" applyNumberFormat="1" applyFont="1" applyFill="1" applyAlignment="1">
      <alignment horizontal="center" vertical="center"/>
    </xf>
    <xf numFmtId="49" fontId="17" fillId="0" borderId="0" xfId="0" applyNumberFormat="1" applyFont="1" applyFill="1" applyAlignment="1">
      <alignment horizontal="center" vertical="center"/>
    </xf>
    <xf numFmtId="49" fontId="19" fillId="0" borderId="0" xfId="0" applyNumberFormat="1" applyFont="1" applyFill="1" applyAlignment="1">
      <alignment vertical="center"/>
    </xf>
    <xf numFmtId="0" fontId="5" fillId="0" borderId="0" xfId="0" applyFont="1" applyFill="1" applyAlignment="1">
      <alignment vertical="center"/>
    </xf>
    <xf numFmtId="49" fontId="5" fillId="0" borderId="0" xfId="0" applyNumberFormat="1" applyFont="1" applyFill="1" applyAlignment="1">
      <alignment horizontal="right" vertical="center"/>
    </xf>
    <xf numFmtId="49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49" fontId="5" fillId="0" borderId="0" xfId="0" applyNumberFormat="1" applyFont="1" applyFill="1" applyAlignment="1">
      <alignment horizontal="left" vertical="center"/>
    </xf>
    <xf numFmtId="49" fontId="0" fillId="0" borderId="0" xfId="0" applyNumberFormat="1" applyFill="1" applyAlignment="1">
      <alignment vertical="center"/>
    </xf>
    <xf numFmtId="49" fontId="20" fillId="0" borderId="0" xfId="0" applyNumberFormat="1" applyFont="1" applyFill="1" applyAlignment="1">
      <alignment horizontal="center" vertical="center"/>
    </xf>
    <xf numFmtId="49" fontId="5" fillId="0" borderId="0" xfId="0" applyNumberFormat="1" applyFont="1" applyFill="1" applyAlignment="1">
      <alignment horizontal="center" vertical="center"/>
    </xf>
    <xf numFmtId="49" fontId="20" fillId="0" borderId="0" xfId="0" applyNumberFormat="1" applyFont="1" applyFill="1" applyAlignment="1">
      <alignment vertical="center"/>
    </xf>
    <xf numFmtId="49" fontId="21" fillId="0" borderId="0" xfId="0" applyNumberFormat="1" applyFont="1" applyFill="1" applyBorder="1" applyAlignment="1">
      <alignment horizontal="center" vertical="center"/>
    </xf>
    <xf numFmtId="0" fontId="22" fillId="0" borderId="4" xfId="0" applyFont="1" applyBorder="1" applyAlignment="1">
      <alignment vertical="center"/>
    </xf>
    <xf numFmtId="0" fontId="23" fillId="3" borderId="4" xfId="0" applyFont="1" applyFill="1" applyBorder="1" applyAlignment="1">
      <alignment horizontal="center" vertical="center"/>
    </xf>
    <xf numFmtId="0" fontId="24" fillId="0" borderId="4" xfId="0" applyNumberFormat="1" applyFont="1" applyFill="1" applyBorder="1" applyAlignment="1">
      <alignment vertical="center"/>
    </xf>
    <xf numFmtId="0" fontId="25" fillId="0" borderId="4" xfId="0" applyNumberFormat="1" applyFont="1" applyFill="1" applyBorder="1" applyAlignment="1">
      <alignment vertical="center"/>
    </xf>
    <xf numFmtId="0" fontId="24" fillId="4" borderId="4" xfId="0" applyNumberFormat="1" applyFont="1" applyFill="1" applyBorder="1" applyAlignment="1">
      <alignment vertical="center"/>
    </xf>
    <xf numFmtId="49" fontId="26" fillId="0" borderId="4" xfId="0" applyNumberFormat="1" applyFont="1" applyFill="1" applyBorder="1" applyAlignment="1">
      <alignment horizontal="center" vertical="center"/>
    </xf>
    <xf numFmtId="49" fontId="27" fillId="0" borderId="0" xfId="0" applyNumberFormat="1" applyFont="1" applyFill="1" applyAlignment="1">
      <alignment vertical="center"/>
    </xf>
    <xf numFmtId="49" fontId="28" fillId="0" borderId="0" xfId="0" applyNumberFormat="1" applyFont="1" applyFill="1" applyAlignment="1">
      <alignment vertical="center"/>
    </xf>
    <xf numFmtId="49" fontId="29" fillId="0" borderId="0" xfId="0" applyNumberFormat="1" applyFont="1" applyFill="1" applyAlignment="1">
      <alignment horizontal="right" vertical="center"/>
    </xf>
    <xf numFmtId="0" fontId="10" fillId="0" borderId="0" xfId="0" applyFont="1" applyFill="1" applyAlignment="1">
      <alignment vertical="center"/>
    </xf>
    <xf numFmtId="49" fontId="27" fillId="0" borderId="0" xfId="0" applyNumberFormat="1" applyFont="1" applyFill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2" fillId="0" borderId="0" xfId="0" applyNumberFormat="1" applyFont="1" applyFill="1" applyAlignment="1">
      <alignment vertical="center"/>
    </xf>
    <xf numFmtId="0" fontId="30" fillId="0" borderId="0" xfId="0" applyNumberFormat="1" applyFont="1" applyFill="1" applyAlignment="1">
      <alignment vertical="center"/>
    </xf>
    <xf numFmtId="0" fontId="1" fillId="0" borderId="0" xfId="0" applyNumberFormat="1" applyFont="1" applyFill="1" applyAlignment="1">
      <alignment vertical="center"/>
    </xf>
    <xf numFmtId="0" fontId="31" fillId="4" borderId="0" xfId="0" applyNumberFormat="1" applyFont="1" applyFill="1" applyAlignment="1">
      <alignment vertical="center"/>
    </xf>
    <xf numFmtId="49" fontId="32" fillId="0" borderId="5" xfId="0" applyNumberFormat="1" applyFont="1" applyFill="1" applyBorder="1" applyAlignment="1">
      <alignment horizontal="right" vertical="center"/>
    </xf>
    <xf numFmtId="49" fontId="27" fillId="0" borderId="4" xfId="0" applyNumberFormat="1" applyFont="1" applyFill="1" applyBorder="1" applyAlignment="1">
      <alignment vertical="center"/>
    </xf>
    <xf numFmtId="49" fontId="28" fillId="0" borderId="4" xfId="0" applyNumberFormat="1" applyFont="1" applyFill="1" applyBorder="1" applyAlignment="1">
      <alignment vertical="center"/>
    </xf>
    <xf numFmtId="49" fontId="28" fillId="0" borderId="6" xfId="0" applyNumberFormat="1" applyFont="1" applyFill="1" applyBorder="1" applyAlignment="1">
      <alignment horizontal="center" vertical="center"/>
    </xf>
    <xf numFmtId="49" fontId="27" fillId="0" borderId="0" xfId="0" applyNumberFormat="1" applyFont="1" applyFill="1" applyBorder="1" applyAlignment="1">
      <alignment horizontal="left" vertical="center"/>
    </xf>
    <xf numFmtId="49" fontId="28" fillId="0" borderId="5" xfId="0" applyNumberFormat="1" applyFont="1" applyFill="1" applyBorder="1" applyAlignment="1">
      <alignment horizontal="left" vertical="center"/>
    </xf>
    <xf numFmtId="0" fontId="23" fillId="0" borderId="0" xfId="0" applyFont="1" applyAlignment="1">
      <alignment horizontal="center" vertical="center"/>
    </xf>
    <xf numFmtId="0" fontId="22" fillId="4" borderId="0" xfId="0" applyNumberFormat="1" applyFont="1" applyFill="1" applyAlignment="1">
      <alignment vertical="center"/>
    </xf>
    <xf numFmtId="49" fontId="28" fillId="0" borderId="0" xfId="0" applyNumberFormat="1" applyFont="1" applyFill="1" applyAlignment="1">
      <alignment horizontal="center" vertical="center"/>
    </xf>
    <xf numFmtId="49" fontId="33" fillId="0" borderId="0" xfId="0" applyNumberFormat="1" applyFont="1" applyFill="1" applyBorder="1" applyAlignment="1">
      <alignment vertical="center"/>
    </xf>
    <xf numFmtId="49" fontId="28" fillId="0" borderId="4" xfId="0" applyNumberFormat="1" applyFont="1" applyFill="1" applyBorder="1" applyAlignment="1">
      <alignment horizontal="center" vertical="center"/>
    </xf>
    <xf numFmtId="49" fontId="27" fillId="0" borderId="0" xfId="0" applyNumberFormat="1" applyFont="1" applyFill="1" applyBorder="1" applyAlignment="1">
      <alignment vertical="center"/>
    </xf>
    <xf numFmtId="49" fontId="28" fillId="0" borderId="5" xfId="0" applyNumberFormat="1" applyFont="1" applyFill="1" applyBorder="1" applyAlignment="1">
      <alignment vertical="center"/>
    </xf>
    <xf numFmtId="49" fontId="28" fillId="0" borderId="7" xfId="0" applyNumberFormat="1" applyFont="1" applyFill="1" applyBorder="1" applyAlignment="1">
      <alignment horizontal="left" vertical="center"/>
    </xf>
    <xf numFmtId="0" fontId="31" fillId="0" borderId="0" xfId="0" applyNumberFormat="1" applyFont="1" applyFill="1" applyAlignment="1">
      <alignment vertical="center"/>
    </xf>
    <xf numFmtId="49" fontId="28" fillId="0" borderId="6" xfId="0" applyNumberFormat="1" applyFont="1" applyFill="1" applyBorder="1" applyAlignment="1">
      <alignment vertical="center"/>
    </xf>
    <xf numFmtId="49" fontId="27" fillId="0" borderId="8" xfId="0" applyNumberFormat="1" applyFont="1" applyFill="1" applyBorder="1" applyAlignment="1">
      <alignment vertical="center"/>
    </xf>
    <xf numFmtId="49" fontId="28" fillId="0" borderId="7" xfId="0" applyNumberFormat="1" applyFont="1" applyFill="1" applyBorder="1" applyAlignment="1">
      <alignment vertical="center"/>
    </xf>
    <xf numFmtId="49" fontId="28" fillId="0" borderId="0" xfId="0" applyNumberFormat="1" applyFont="1" applyFill="1" applyBorder="1" applyAlignment="1">
      <alignment vertical="center"/>
    </xf>
    <xf numFmtId="49" fontId="28" fillId="0" borderId="0" xfId="0" applyNumberFormat="1" applyFont="1" applyFill="1" applyBorder="1" applyAlignment="1">
      <alignment horizontal="left" vertical="center"/>
    </xf>
    <xf numFmtId="49" fontId="32" fillId="0" borderId="0" xfId="0" applyNumberFormat="1" applyFont="1" applyFill="1" applyBorder="1" applyAlignment="1">
      <alignment horizontal="right" vertical="center"/>
    </xf>
    <xf numFmtId="0" fontId="34" fillId="0" borderId="0" xfId="0" applyNumberFormat="1" applyFont="1" applyFill="1" applyAlignment="1">
      <alignment vertical="center"/>
    </xf>
    <xf numFmtId="0" fontId="30" fillId="4" borderId="0" xfId="0" applyNumberFormat="1" applyFont="1" applyFill="1" applyAlignment="1">
      <alignment vertical="center"/>
    </xf>
    <xf numFmtId="49" fontId="27" fillId="0" borderId="7" xfId="0" applyNumberFormat="1" applyFont="1" applyFill="1" applyBorder="1" applyAlignment="1">
      <alignment vertical="center"/>
    </xf>
    <xf numFmtId="49" fontId="28" fillId="0" borderId="9" xfId="0" applyNumberFormat="1" applyFont="1" applyFill="1" applyBorder="1" applyAlignment="1">
      <alignment vertical="center"/>
    </xf>
    <xf numFmtId="49" fontId="27" fillId="0" borderId="5" xfId="0" applyNumberFormat="1" applyFont="1" applyFill="1" applyBorder="1" applyAlignment="1">
      <alignment vertical="center"/>
    </xf>
    <xf numFmtId="49" fontId="24" fillId="0" borderId="0" xfId="0" applyNumberFormat="1" applyFont="1" applyFill="1" applyBorder="1" applyAlignment="1">
      <alignment horizontal="center" vertical="center"/>
    </xf>
    <xf numFmtId="49" fontId="26" fillId="0" borderId="6" xfId="0" applyNumberFormat="1" applyFont="1" applyFill="1" applyBorder="1" applyAlignment="1">
      <alignment horizontal="center" vertical="center"/>
    </xf>
    <xf numFmtId="0" fontId="27" fillId="0" borderId="0" xfId="0" applyNumberFormat="1" applyFont="1" applyFill="1" applyAlignment="1">
      <alignment horizontal="center" vertical="center"/>
    </xf>
    <xf numFmtId="49" fontId="27" fillId="0" borderId="10" xfId="0" applyNumberFormat="1" applyFont="1" applyFill="1" applyBorder="1" applyAlignment="1">
      <alignment horizontal="right" vertical="center"/>
    </xf>
    <xf numFmtId="49" fontId="32" fillId="0" borderId="11" xfId="0" applyNumberFormat="1" applyFont="1" applyFill="1" applyBorder="1" applyAlignment="1">
      <alignment vertical="center"/>
    </xf>
    <xf numFmtId="49" fontId="27" fillId="0" borderId="12" xfId="0" applyNumberFormat="1" applyFont="1" applyFill="1" applyBorder="1" applyAlignment="1">
      <alignment vertical="center"/>
    </xf>
    <xf numFmtId="49" fontId="27" fillId="0" borderId="13" xfId="0" applyNumberFormat="1" applyFont="1" applyFill="1" applyBorder="1" applyAlignment="1">
      <alignment vertical="center"/>
    </xf>
    <xf numFmtId="49" fontId="28" fillId="0" borderId="3" xfId="0" applyNumberFormat="1" applyFont="1" applyFill="1" applyBorder="1" applyAlignment="1">
      <alignment vertical="center"/>
    </xf>
    <xf numFmtId="49" fontId="27" fillId="0" borderId="14" xfId="0" applyNumberFormat="1" applyFont="1" applyFill="1" applyBorder="1" applyAlignment="1">
      <alignment horizontal="left" vertical="center"/>
    </xf>
    <xf numFmtId="49" fontId="33" fillId="0" borderId="5" xfId="0" applyNumberFormat="1" applyFont="1" applyFill="1" applyBorder="1" applyAlignment="1">
      <alignment vertical="center"/>
    </xf>
    <xf numFmtId="49" fontId="32" fillId="0" borderId="9" xfId="0" applyNumberFormat="1" applyFont="1" applyFill="1" applyBorder="1" applyAlignment="1">
      <alignment horizontal="right" vertical="center"/>
    </xf>
    <xf numFmtId="49" fontId="27" fillId="0" borderId="15" xfId="0" applyNumberFormat="1" applyFont="1" applyFill="1" applyBorder="1" applyAlignment="1">
      <alignment vertical="center"/>
    </xf>
    <xf numFmtId="49" fontId="10" fillId="0" borderId="0" xfId="0" applyNumberFormat="1" applyFont="1" applyFill="1" applyAlignment="1">
      <alignment vertical="center"/>
    </xf>
    <xf numFmtId="49" fontId="35" fillId="0" borderId="0" xfId="0" applyNumberFormat="1" applyFont="1" applyFill="1" applyAlignment="1">
      <alignment horizontal="center" vertical="center"/>
    </xf>
    <xf numFmtId="49" fontId="36" fillId="0" borderId="0" xfId="0" applyNumberFormat="1" applyFont="1" applyFill="1" applyAlignment="1">
      <alignment vertical="center"/>
    </xf>
    <xf numFmtId="49" fontId="37" fillId="0" borderId="0" xfId="0" applyNumberFormat="1" applyFont="1" applyFill="1" applyAlignment="1">
      <alignment horizontal="center" vertical="center"/>
    </xf>
    <xf numFmtId="49" fontId="37" fillId="0" borderId="0" xfId="0" applyNumberFormat="1" applyFont="1" applyFill="1" applyAlignment="1">
      <alignment vertical="center"/>
    </xf>
    <xf numFmtId="49" fontId="36" fillId="0" borderId="0" xfId="0" applyNumberFormat="1" applyFont="1" applyFill="1" applyBorder="1" applyAlignment="1">
      <alignment vertical="center"/>
    </xf>
    <xf numFmtId="49" fontId="37" fillId="0" borderId="0" xfId="0" applyNumberFormat="1" applyFont="1" applyFill="1" applyBorder="1" applyAlignment="1">
      <alignment vertical="center"/>
    </xf>
    <xf numFmtId="49" fontId="12" fillId="0" borderId="16" xfId="0" applyNumberFormat="1" applyFont="1" applyFill="1" applyBorder="1" applyAlignment="1">
      <alignment vertical="center"/>
    </xf>
    <xf numFmtId="49" fontId="38" fillId="0" borderId="17" xfId="0" applyNumberFormat="1" applyFont="1" applyFill="1" applyBorder="1" applyAlignment="1">
      <alignment vertical="center"/>
    </xf>
    <xf numFmtId="49" fontId="38" fillId="0" borderId="18" xfId="0" applyNumberFormat="1" applyFont="1" applyFill="1" applyBorder="1" applyAlignment="1">
      <alignment vertical="center"/>
    </xf>
    <xf numFmtId="49" fontId="39" fillId="0" borderId="17" xfId="0" applyNumberFormat="1" applyFont="1" applyFill="1" applyBorder="1" applyAlignment="1">
      <alignment horizontal="center" vertical="center"/>
    </xf>
    <xf numFmtId="49" fontId="39" fillId="0" borderId="17" xfId="0" applyNumberFormat="1" applyFont="1" applyFill="1" applyBorder="1" applyAlignment="1">
      <alignment vertical="center"/>
    </xf>
    <xf numFmtId="49" fontId="39" fillId="0" borderId="18" xfId="0" applyNumberFormat="1" applyFont="1" applyFill="1" applyBorder="1" applyAlignment="1">
      <alignment vertical="center"/>
    </xf>
    <xf numFmtId="49" fontId="40" fillId="0" borderId="17" xfId="0" applyNumberFormat="1" applyFont="1" applyFill="1" applyBorder="1" applyAlignment="1">
      <alignment vertical="center"/>
    </xf>
    <xf numFmtId="49" fontId="40" fillId="0" borderId="18" xfId="0" applyNumberFormat="1" applyFont="1" applyFill="1" applyBorder="1" applyAlignment="1">
      <alignment vertical="center"/>
    </xf>
    <xf numFmtId="49" fontId="12" fillId="0" borderId="17" xfId="0" applyNumberFormat="1" applyFont="1" applyFill="1" applyBorder="1" applyAlignment="1">
      <alignment horizontal="left" vertical="center"/>
    </xf>
    <xf numFmtId="0" fontId="18" fillId="0" borderId="0" xfId="0" applyFont="1" applyFill="1" applyAlignment="1">
      <alignment vertical="center"/>
    </xf>
    <xf numFmtId="49" fontId="38" fillId="0" borderId="19" xfId="0" applyNumberFormat="1" applyFont="1" applyFill="1" applyBorder="1" applyAlignment="1">
      <alignment vertical="center"/>
    </xf>
    <xf numFmtId="49" fontId="38" fillId="0" borderId="1" xfId="0" applyNumberFormat="1" applyFont="1" applyFill="1" applyBorder="1" applyAlignment="1">
      <alignment horizontal="right" vertical="center"/>
    </xf>
    <xf numFmtId="49" fontId="38" fillId="0" borderId="20" xfId="0" applyNumberFormat="1" applyFont="1" applyFill="1" applyBorder="1" applyAlignment="1">
      <alignment horizontal="right" vertical="center"/>
    </xf>
    <xf numFmtId="49" fontId="38" fillId="0" borderId="0" xfId="0" applyNumberFormat="1" applyFont="1" applyFill="1" applyBorder="1" applyAlignment="1">
      <alignment horizontal="center" vertical="center"/>
    </xf>
    <xf numFmtId="0" fontId="38" fillId="0" borderId="1" xfId="0" applyNumberFormat="1" applyFont="1" applyFill="1" applyBorder="1" applyAlignment="1">
      <alignment vertical="center"/>
    </xf>
    <xf numFmtId="0" fontId="38" fillId="0" borderId="21" xfId="0" applyNumberFormat="1" applyFont="1" applyFill="1" applyBorder="1" applyAlignment="1">
      <alignment vertical="center"/>
    </xf>
    <xf numFmtId="0" fontId="38" fillId="0" borderId="22" xfId="0" applyNumberFormat="1" applyFont="1" applyFill="1" applyBorder="1" applyAlignment="1">
      <alignment vertical="center"/>
    </xf>
    <xf numFmtId="49" fontId="38" fillId="0" borderId="23" xfId="0" applyNumberFormat="1" applyFont="1" applyFill="1" applyBorder="1" applyAlignment="1">
      <alignment vertical="center"/>
    </xf>
    <xf numFmtId="49" fontId="41" fillId="0" borderId="0" xfId="0" applyNumberFormat="1" applyFont="1" applyFill="1" applyBorder="1" applyAlignment="1">
      <alignment horizontal="center" vertical="center"/>
    </xf>
    <xf numFmtId="49" fontId="38" fillId="0" borderId="1" xfId="0" applyNumberFormat="1" applyFont="1" applyFill="1" applyBorder="1" applyAlignment="1">
      <alignment vertical="center"/>
    </xf>
    <xf numFmtId="49" fontId="42" fillId="0" borderId="0" xfId="0" applyNumberFormat="1" applyFont="1" applyFill="1" applyBorder="1" applyAlignment="1">
      <alignment vertical="center"/>
    </xf>
    <xf numFmtId="49" fontId="42" fillId="0" borderId="20" xfId="0" applyNumberFormat="1" applyFont="1" applyFill="1" applyBorder="1" applyAlignment="1">
      <alignment vertical="center"/>
    </xf>
    <xf numFmtId="49" fontId="12" fillId="0" borderId="4" xfId="0" applyNumberFormat="1" applyFont="1" applyFill="1" applyBorder="1" applyAlignment="1">
      <alignment vertical="center"/>
    </xf>
    <xf numFmtId="49" fontId="42" fillId="0" borderId="4" xfId="0" applyNumberFormat="1" applyFont="1" applyFill="1" applyBorder="1" applyAlignment="1">
      <alignment vertical="center"/>
    </xf>
    <xf numFmtId="49" fontId="38" fillId="0" borderId="4" xfId="0" applyNumberFormat="1" applyFont="1" applyFill="1" applyBorder="1" applyAlignment="1">
      <alignment vertical="center"/>
    </xf>
    <xf numFmtId="49" fontId="42" fillId="0" borderId="6" xfId="0" applyNumberFormat="1" applyFont="1" applyFill="1" applyBorder="1" applyAlignment="1">
      <alignment vertical="center"/>
    </xf>
    <xf numFmtId="0" fontId="38" fillId="0" borderId="20" xfId="0" applyNumberFormat="1" applyFont="1" applyFill="1" applyBorder="1" applyAlignment="1">
      <alignment horizontal="right" vertical="center"/>
    </xf>
    <xf numFmtId="0" fontId="38" fillId="0" borderId="0" xfId="0" applyNumberFormat="1" applyFont="1" applyFill="1" applyBorder="1" applyAlignment="1">
      <alignment vertical="center"/>
    </xf>
    <xf numFmtId="0" fontId="38" fillId="0" borderId="24" xfId="0" applyNumberFormat="1" applyFont="1" applyFill="1" applyBorder="1" applyAlignment="1">
      <alignment vertical="center"/>
    </xf>
    <xf numFmtId="49" fontId="38" fillId="0" borderId="25" xfId="0" applyNumberFormat="1" applyFont="1" applyFill="1" applyBorder="1" applyAlignment="1">
      <alignment vertical="center"/>
    </xf>
    <xf numFmtId="49" fontId="38" fillId="0" borderId="0" xfId="0" applyNumberFormat="1" applyFont="1" applyFill="1" applyBorder="1" applyAlignment="1">
      <alignment vertical="center"/>
    </xf>
    <xf numFmtId="49" fontId="42" fillId="0" borderId="5" xfId="0" applyNumberFormat="1" applyFont="1" applyFill="1" applyBorder="1" applyAlignment="1">
      <alignment vertical="center"/>
    </xf>
    <xf numFmtId="49" fontId="38" fillId="0" borderId="26" xfId="0" applyNumberFormat="1" applyFont="1" applyFill="1" applyBorder="1" applyAlignment="1">
      <alignment vertical="center"/>
    </xf>
    <xf numFmtId="49" fontId="38" fillId="0" borderId="24" xfId="0" applyNumberFormat="1" applyFont="1" applyFill="1" applyBorder="1" applyAlignment="1">
      <alignment horizontal="right" vertical="center"/>
    </xf>
    <xf numFmtId="0" fontId="38" fillId="0" borderId="25" xfId="0" applyNumberFormat="1" applyFont="1" applyFill="1" applyBorder="1" applyAlignment="1">
      <alignment horizontal="right" vertical="center"/>
    </xf>
    <xf numFmtId="49" fontId="38" fillId="0" borderId="8" xfId="0" applyNumberFormat="1" applyFont="1" applyFill="1" applyBorder="1" applyAlignment="1">
      <alignment vertical="center"/>
    </xf>
    <xf numFmtId="49" fontId="38" fillId="0" borderId="4" xfId="0" applyNumberFormat="1" applyFont="1" applyFill="1" applyBorder="1" applyAlignment="1">
      <alignment horizontal="right" vertical="center"/>
    </xf>
    <xf numFmtId="0" fontId="38" fillId="0" borderId="6" xfId="0" applyNumberFormat="1" applyFont="1" applyFill="1" applyBorder="1" applyAlignment="1">
      <alignment horizontal="right" vertical="center"/>
    </xf>
    <xf numFmtId="49" fontId="12" fillId="0" borderId="8" xfId="0" applyNumberFormat="1" applyFont="1" applyFill="1" applyBorder="1" applyAlignment="1">
      <alignment vertical="center"/>
    </xf>
    <xf numFmtId="49" fontId="38" fillId="0" borderId="4" xfId="0" applyNumberFormat="1" applyFont="1" applyFill="1" applyBorder="1" applyAlignment="1">
      <alignment horizontal="center" vertical="center"/>
    </xf>
    <xf numFmtId="0" fontId="38" fillId="0" borderId="4" xfId="0" applyNumberFormat="1" applyFont="1" applyFill="1" applyBorder="1" applyAlignment="1">
      <alignment vertical="center"/>
    </xf>
    <xf numFmtId="49" fontId="38" fillId="0" borderId="6" xfId="0" applyNumberFormat="1" applyFont="1" applyFill="1" applyBorder="1" applyAlignment="1">
      <alignment vertical="center"/>
    </xf>
    <xf numFmtId="49" fontId="41" fillId="0" borderId="4" xfId="0" applyNumberFormat="1" applyFont="1" applyFill="1" applyBorder="1" applyAlignment="1">
      <alignment horizontal="center" vertical="center"/>
    </xf>
    <xf numFmtId="49" fontId="38" fillId="0" borderId="0" xfId="0" applyNumberFormat="1" applyFont="1" applyFill="1" applyBorder="1" applyAlignment="1">
      <alignment horizontal="right" vertical="center"/>
    </xf>
    <xf numFmtId="0" fontId="38" fillId="0" borderId="0" xfId="0" applyNumberFormat="1" applyFont="1" applyFill="1" applyBorder="1" applyAlignment="1">
      <alignment horizontal="right" vertical="center"/>
    </xf>
    <xf numFmtId="0" fontId="0" fillId="0" borderId="0" xfId="0" applyFill="1"/>
    <xf numFmtId="0" fontId="43" fillId="0" borderId="0" xfId="0" applyFont="1" applyFill="1"/>
    <xf numFmtId="0" fontId="13" fillId="0" borderId="0" xfId="0" applyFont="1" applyFill="1"/>
  </cellXfs>
  <cellStyles count="44">
    <cellStyle name="20% - Dekorfärg1" xfId="2"/>
    <cellStyle name="20% - Dekorfärg2" xfId="3"/>
    <cellStyle name="20% - Dekorfärg3" xfId="4"/>
    <cellStyle name="20% - Dekorfärg4" xfId="5"/>
    <cellStyle name="20% - Dekorfärg5" xfId="6"/>
    <cellStyle name="20% - Dekorfärg6" xfId="7"/>
    <cellStyle name="40% - Dekorfärg1" xfId="8"/>
    <cellStyle name="40% - Dekorfärg2" xfId="9"/>
    <cellStyle name="40% - Dekorfärg3" xfId="10"/>
    <cellStyle name="40% - Dekorfärg4" xfId="11"/>
    <cellStyle name="40% - Dekorfärg5" xfId="12"/>
    <cellStyle name="40% - Dekorfärg6" xfId="13"/>
    <cellStyle name="60% - Dekorfärg1" xfId="14"/>
    <cellStyle name="60% - Dekorfärg2" xfId="15"/>
    <cellStyle name="60% - Dekorfärg3" xfId="16"/>
    <cellStyle name="60% - Dekorfärg4" xfId="17"/>
    <cellStyle name="60% - Dekorfärg5" xfId="18"/>
    <cellStyle name="60% - Dekorfärg6" xfId="19"/>
    <cellStyle name="Anteckning" xfId="20"/>
    <cellStyle name="Beräkning" xfId="21"/>
    <cellStyle name="Bra" xfId="22"/>
    <cellStyle name="Currency" xfId="1" builtinId="4"/>
    <cellStyle name="Dålig" xfId="23"/>
    <cellStyle name="Färg1" xfId="24"/>
    <cellStyle name="Färg2" xfId="25"/>
    <cellStyle name="Färg3" xfId="26"/>
    <cellStyle name="Färg4" xfId="27"/>
    <cellStyle name="Färg5" xfId="28"/>
    <cellStyle name="Färg6" xfId="29"/>
    <cellStyle name="Förklarande text" xfId="30"/>
    <cellStyle name="Indata" xfId="31"/>
    <cellStyle name="Kontrollcell" xfId="32"/>
    <cellStyle name="Länkad cell" xfId="33"/>
    <cellStyle name="Normal" xfId="0" builtinId="0"/>
    <cellStyle name="Obično_IZVJEŠTAJ VRHOVNOG SUDIJE Sarajevo" xfId="34"/>
    <cellStyle name="Rubrik" xfId="35"/>
    <cellStyle name="Rubrik 1" xfId="36"/>
    <cellStyle name="Rubrik 2" xfId="37"/>
    <cellStyle name="Rubrik 3" xfId="38"/>
    <cellStyle name="Rubrik 4" xfId="39"/>
    <cellStyle name="Summa" xfId="40"/>
    <cellStyle name="Utdata" xfId="41"/>
    <cellStyle name="Valuta_ROUND ROBIN SISTEM" xfId="42"/>
    <cellStyle name="Varningstext" xfId="43"/>
  </cellStyles>
  <dxfs count="3">
    <dxf>
      <font>
        <b/>
        <i val="0"/>
        <condense val="0"/>
        <extend val="0"/>
        <color indexed="8"/>
      </font>
      <fill>
        <patternFill patternType="solid">
          <bgColor indexed="42"/>
        </patternFill>
      </fill>
    </dxf>
    <dxf>
      <font>
        <i val="0"/>
        <condense val="0"/>
        <extend val="0"/>
        <color indexed="9"/>
      </font>
    </dxf>
    <dxf>
      <font>
        <i val="0"/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533400</xdr:colOff>
      <xdr:row>79</xdr:row>
      <xdr:rowOff>0</xdr:rowOff>
    </xdr:from>
    <xdr:to>
      <xdr:col>16</xdr:col>
      <xdr:colOff>76200</xdr:colOff>
      <xdr:row>79</xdr:row>
      <xdr:rowOff>0</xdr:rowOff>
    </xdr:to>
    <xdr:pic>
      <xdr:nvPicPr>
        <xdr:cNvPr id="2" name="Picture 10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43525" y="9791700"/>
          <a:ext cx="1209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Zlatko\Local%20Settings\Temporary%20Internet%20Files\OLK3\FORMULARI%2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eek SetUp"/>
      <sheetName val="SetUp Officials"/>
      <sheetName val="B16 Plr List"/>
      <sheetName val="G16 Plr List"/>
      <sheetName val="U16 Offence Report"/>
      <sheetName val="B16 Si Main Draw Sign-in sheet"/>
      <sheetName val="B16 Si Main Draw Prep"/>
      <sheetName val="B16 Si Main 16"/>
      <sheetName val="B16 Si Main 24&amp;32 (2)"/>
      <sheetName val="B16 Si Main 24&amp;32"/>
      <sheetName val="B16 Si Main 48&amp;64"/>
      <sheetName val="B16 Si Main 96&amp;128"/>
      <sheetName val="G16 Si MainDraw Sign-in sheet"/>
      <sheetName val="G16 Si Main Draw Prep"/>
      <sheetName val="G16 Si Main 16"/>
      <sheetName val="G16 Si Main 24&amp;32"/>
      <sheetName val="G16 Si Main 48&amp;64"/>
      <sheetName val="G16 Si Main 96&amp;128"/>
      <sheetName val="B16 Si Qual Sign-in sheet"/>
      <sheetName val="B16 Si Qual Draw Prep"/>
      <sheetName val="B16 Si Qual 16&gt;2"/>
      <sheetName val="B16 Si Qual 24&gt;2"/>
      <sheetName val="B16 Si Qual 32&gt;4"/>
      <sheetName val="B16 Si Qual 48&gt;6"/>
      <sheetName val="B16 Si Qual 64&gt;8"/>
      <sheetName val="B16 Si Qual 96&amp;128&gt;8"/>
      <sheetName val="G16 Si Qual Sign-in sheet"/>
      <sheetName val="G16 Si Qual Draw Prep"/>
      <sheetName val="G16 Si Qual 16&gt;2"/>
      <sheetName val="G16 Si Qual 24&gt;2"/>
      <sheetName val="G16 Si Qual 32&gt;4"/>
      <sheetName val="G16 Si Qual 48&gt;6"/>
      <sheetName val="G16 Si Qual 64&gt;8"/>
      <sheetName val="G16 Si Qual 96&amp;128&gt;8"/>
      <sheetName val="B16 Do Sign-in sheet"/>
      <sheetName val="B16 Do Main Draw Prep"/>
      <sheetName val="B16 Do Main 16 (2)"/>
      <sheetName val="B16 Do Main 16"/>
      <sheetName val="B16 Do Main 24&amp;32"/>
      <sheetName val="B16 Do Main 48&amp;64"/>
      <sheetName val="G16 Do Sign-in sheet"/>
      <sheetName val="G16 Do Main Draw Prep"/>
      <sheetName val="G16 Do Main 16 (2)"/>
      <sheetName val="G16 Do Main 16"/>
      <sheetName val="G16 Do Main 24&amp;32"/>
      <sheetName val="G16 Do Main 48&amp;64"/>
      <sheetName val="B16 Si LL List"/>
      <sheetName val="B16 Si Alt List"/>
      <sheetName val="B16 Do Alt List"/>
      <sheetName val="G16 Si LL List"/>
      <sheetName val="G16 Si Alt List"/>
      <sheetName val="G16 Do Alt List"/>
      <sheetName val="B16 Consolation Sign-in sheet"/>
      <sheetName val="B16 Consolation Draw Prep"/>
      <sheetName val="B16 Consolation 1rd 32MD"/>
      <sheetName val="B16 Consolation 1rd 64MD"/>
      <sheetName val="B16 Consolation 2rd 16MD"/>
      <sheetName val="B16 Consolation 2rd 32MD"/>
      <sheetName val="B16 Consolation 2rd 64MD"/>
      <sheetName val="G16 Consolation Sign-in sheet"/>
      <sheetName val="G16 Consolation Draw Prep"/>
      <sheetName val="G16 Consolation 1rd 32MD"/>
      <sheetName val="G16 Consolation 1rd 64MD"/>
      <sheetName val="G16 Consolation 2rd 16MD"/>
      <sheetName val="G16 Consolation 2rd 32MD"/>
      <sheetName val="G16 Consolation 2rd 64M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Blad9">
    <pageSetUpPr fitToPage="1"/>
  </sheetPr>
  <dimension ref="A1:R305"/>
  <sheetViews>
    <sheetView showGridLines="0" showZeros="0" tabSelected="1" workbookViewId="0">
      <selection activeCell="V34" sqref="V34"/>
    </sheetView>
  </sheetViews>
  <sheetFormatPr defaultRowHeight="12.75" x14ac:dyDescent="0.2"/>
  <cols>
    <col min="1" max="2" width="3.28515625" style="157" customWidth="1"/>
    <col min="3" max="3" width="4.7109375" style="157" customWidth="1"/>
    <col min="4" max="4" width="4.28515625" style="157" customWidth="1"/>
    <col min="5" max="5" width="12" style="157" customWidth="1"/>
    <col min="6" max="6" width="2.7109375" style="157" customWidth="1"/>
    <col min="7" max="7" width="7.42578125" style="157" customWidth="1"/>
    <col min="8" max="8" width="8.5703125" style="157" customWidth="1"/>
    <col min="9" max="9" width="1" style="158" customWidth="1"/>
    <col min="10" max="10" width="10.7109375" style="157" customWidth="1"/>
    <col min="11" max="11" width="1.7109375" style="158" customWidth="1"/>
    <col min="12" max="12" width="10.7109375" style="157" customWidth="1"/>
    <col min="13" max="13" width="1.7109375" style="159" customWidth="1"/>
    <col min="14" max="14" width="10.7109375" style="157" customWidth="1"/>
    <col min="15" max="15" width="1.7109375" style="158" customWidth="1"/>
    <col min="16" max="16" width="12.5703125" style="157" customWidth="1"/>
    <col min="17" max="17" width="1.7109375" style="159" customWidth="1"/>
    <col min="18" max="18" width="0" style="157" hidden="1" customWidth="1"/>
    <col min="19" max="16384" width="9.140625" style="157"/>
  </cols>
  <sheetData>
    <row r="1" spans="1:17" s="12" customFormat="1" ht="21" customHeight="1" x14ac:dyDescent="0.2">
      <c r="A1" s="1" t="s">
        <v>0</v>
      </c>
      <c r="B1" s="2"/>
      <c r="C1" s="2"/>
      <c r="D1" s="2"/>
      <c r="E1" s="2" t="s">
        <v>29</v>
      </c>
      <c r="F1" s="3"/>
      <c r="G1" s="4"/>
      <c r="H1" s="5"/>
      <c r="I1" s="6"/>
      <c r="J1" s="7"/>
      <c r="K1" s="7" t="s">
        <v>1</v>
      </c>
      <c r="L1" s="8"/>
      <c r="M1" s="6"/>
      <c r="N1" s="9"/>
      <c r="O1" s="6"/>
      <c r="P1" s="10"/>
      <c r="Q1" s="11"/>
    </row>
    <row r="2" spans="1:17" s="20" customFormat="1" ht="23.25" customHeight="1" thickBot="1" x14ac:dyDescent="0.25">
      <c r="A2" s="13" t="s">
        <v>2</v>
      </c>
      <c r="B2" s="13"/>
      <c r="C2" s="14"/>
      <c r="D2" s="14"/>
      <c r="E2" s="14"/>
      <c r="F2" s="15"/>
      <c r="G2" s="16"/>
      <c r="H2" s="14"/>
      <c r="I2" s="17"/>
      <c r="J2" s="18"/>
      <c r="K2" s="17"/>
      <c r="L2" s="19"/>
      <c r="M2" s="17"/>
      <c r="N2" s="14"/>
      <c r="O2" s="17"/>
      <c r="P2" s="14"/>
      <c r="Q2" s="17"/>
    </row>
    <row r="3" spans="1:17" s="30" customFormat="1" ht="11.25" customHeight="1" thickTop="1" x14ac:dyDescent="0.2">
      <c r="A3" s="21" t="s">
        <v>3</v>
      </c>
      <c r="B3" s="22"/>
      <c r="C3" s="22"/>
      <c r="D3" s="22"/>
      <c r="E3" s="23"/>
      <c r="F3" s="24" t="s">
        <v>4</v>
      </c>
      <c r="G3" s="23"/>
      <c r="H3" s="22"/>
      <c r="I3" s="25"/>
      <c r="J3" s="21"/>
      <c r="K3" s="26"/>
      <c r="L3" s="27" t="s">
        <v>32</v>
      </c>
      <c r="M3" s="26"/>
      <c r="N3" s="22"/>
      <c r="O3" s="25"/>
      <c r="P3" s="28"/>
      <c r="Q3" s="29"/>
    </row>
    <row r="4" spans="1:17" s="33" customFormat="1" ht="13.5" customHeight="1" thickBot="1" x14ac:dyDescent="0.25">
      <c r="A4" s="31" t="s">
        <v>30</v>
      </c>
      <c r="B4" s="31"/>
      <c r="C4" s="31"/>
      <c r="D4" s="31"/>
      <c r="E4" s="31"/>
      <c r="F4" s="31" t="s">
        <v>31</v>
      </c>
      <c r="G4" s="31"/>
      <c r="H4" s="31"/>
      <c r="I4" s="32"/>
      <c r="J4" s="31"/>
      <c r="K4" s="32"/>
      <c r="L4" s="31" t="s">
        <v>33</v>
      </c>
      <c r="M4" s="32"/>
      <c r="N4" s="31"/>
      <c r="O4" s="32"/>
      <c r="P4" s="31"/>
      <c r="Q4" s="32"/>
    </row>
    <row r="5" spans="1:17" s="41" customFormat="1" ht="9.75" customHeight="1" x14ac:dyDescent="0.2">
      <c r="A5" s="34"/>
      <c r="B5" s="35" t="s">
        <v>5</v>
      </c>
      <c r="C5" s="35" t="s">
        <v>6</v>
      </c>
      <c r="D5" s="35" t="s">
        <v>7</v>
      </c>
      <c r="E5" s="36" t="s">
        <v>8</v>
      </c>
      <c r="F5" s="36" t="s">
        <v>9</v>
      </c>
      <c r="G5" s="37"/>
      <c r="H5" s="36" t="s">
        <v>10</v>
      </c>
      <c r="I5" s="38"/>
      <c r="J5" s="39"/>
      <c r="K5" s="38"/>
      <c r="L5" s="39"/>
      <c r="M5" s="38"/>
      <c r="N5" s="39"/>
      <c r="O5" s="38"/>
      <c r="P5" s="39"/>
      <c r="Q5" s="40"/>
    </row>
    <row r="6" spans="1:17" s="41" customFormat="1" ht="9.75" customHeight="1" x14ac:dyDescent="0.2">
      <c r="A6" s="42"/>
      <c r="B6" s="43"/>
      <c r="C6" s="44"/>
      <c r="D6" s="43"/>
      <c r="E6" s="45"/>
      <c r="F6" s="45"/>
      <c r="G6" s="46"/>
      <c r="H6" s="45"/>
      <c r="I6" s="47"/>
      <c r="J6" s="48"/>
      <c r="K6" s="47"/>
      <c r="L6" s="48"/>
      <c r="M6" s="47"/>
      <c r="N6" s="48"/>
      <c r="O6" s="47"/>
      <c r="P6" s="48"/>
      <c r="Q6" s="49"/>
    </row>
    <row r="7" spans="1:17" s="60" customFormat="1" ht="9" customHeight="1" x14ac:dyDescent="0.2">
      <c r="A7" s="50">
        <v>1</v>
      </c>
      <c r="B7" s="51"/>
      <c r="C7" s="51"/>
      <c r="D7" s="52">
        <v>1</v>
      </c>
      <c r="E7" s="53" t="s">
        <v>35</v>
      </c>
      <c r="F7" s="53"/>
      <c r="G7" s="54"/>
      <c r="H7" s="55"/>
      <c r="I7" s="56"/>
      <c r="J7" s="57"/>
      <c r="K7" s="58"/>
      <c r="L7" s="57"/>
      <c r="M7" s="58"/>
      <c r="N7" s="57"/>
      <c r="O7" s="58"/>
      <c r="P7" s="57"/>
      <c r="Q7" s="59"/>
    </row>
    <row r="8" spans="1:17" s="60" customFormat="1" ht="9" customHeight="1" x14ac:dyDescent="0.2">
      <c r="A8" s="61"/>
      <c r="B8" s="62"/>
      <c r="C8" s="62"/>
      <c r="D8" s="62"/>
      <c r="E8" s="63"/>
      <c r="F8" s="64"/>
      <c r="G8" s="65"/>
      <c r="H8" s="66"/>
      <c r="I8" s="67"/>
      <c r="J8" s="68" t="s">
        <v>67</v>
      </c>
      <c r="K8" s="69"/>
      <c r="L8" s="57"/>
      <c r="M8" s="58"/>
      <c r="N8" s="57"/>
      <c r="O8" s="58"/>
      <c r="P8" s="57"/>
      <c r="Q8" s="58"/>
    </row>
    <row r="9" spans="1:17" s="60" customFormat="1" ht="9" customHeight="1" x14ac:dyDescent="0.2">
      <c r="A9" s="61">
        <v>2</v>
      </c>
      <c r="B9" s="51" t="str">
        <f>IF($D9="","",VLOOKUP($D9,'[1]G16 Si Main Draw Prep'!$A$7:$P$22,15))</f>
        <v/>
      </c>
      <c r="C9" s="51" t="str">
        <f>IF($D9="","",VLOOKUP($D9,'[1]G16 Si Main Draw Prep'!$A$7:$P$22,16))</f>
        <v/>
      </c>
      <c r="D9" s="52"/>
      <c r="E9" s="53" t="s">
        <v>34</v>
      </c>
      <c r="F9" s="53"/>
      <c r="G9" s="54"/>
      <c r="H9" s="55"/>
      <c r="I9" s="70"/>
      <c r="J9" s="71"/>
      <c r="K9" s="72"/>
      <c r="L9" s="57"/>
      <c r="M9" s="58"/>
      <c r="N9" s="57"/>
      <c r="O9" s="58"/>
      <c r="P9" s="57"/>
      <c r="Q9" s="58"/>
    </row>
    <row r="10" spans="1:17" s="60" customFormat="1" ht="9" customHeight="1" x14ac:dyDescent="0.2">
      <c r="A10" s="61"/>
      <c r="B10" s="62"/>
      <c r="C10" s="62"/>
      <c r="D10" s="73"/>
      <c r="E10" s="63"/>
      <c r="F10" s="63"/>
      <c r="G10" s="65"/>
      <c r="H10" s="74"/>
      <c r="I10" s="75"/>
      <c r="J10" s="76"/>
      <c r="K10" s="67" t="s">
        <v>11</v>
      </c>
      <c r="L10" s="68" t="s">
        <v>67</v>
      </c>
      <c r="M10" s="69"/>
      <c r="N10" s="57"/>
      <c r="O10" s="58"/>
      <c r="P10" s="57"/>
      <c r="Q10" s="58"/>
    </row>
    <row r="11" spans="1:17" s="60" customFormat="1" ht="9" customHeight="1" x14ac:dyDescent="0.2">
      <c r="A11" s="61">
        <v>3</v>
      </c>
      <c r="B11" s="51"/>
      <c r="C11" s="51"/>
      <c r="D11" s="52"/>
      <c r="E11" s="53" t="s">
        <v>36</v>
      </c>
      <c r="F11" s="53"/>
      <c r="G11" s="54"/>
      <c r="H11" s="55"/>
      <c r="I11" s="77"/>
      <c r="J11" s="78"/>
      <c r="K11" s="79"/>
      <c r="L11" s="71" t="s">
        <v>76</v>
      </c>
      <c r="M11" s="80"/>
      <c r="N11" s="57"/>
      <c r="O11" s="58"/>
      <c r="P11" s="57"/>
      <c r="Q11" s="58"/>
    </row>
    <row r="12" spans="1:17" s="60" customFormat="1" ht="9" customHeight="1" x14ac:dyDescent="0.2">
      <c r="A12" s="61"/>
      <c r="B12" s="62"/>
      <c r="C12" s="62"/>
      <c r="D12" s="73"/>
      <c r="E12" s="63"/>
      <c r="F12" s="81"/>
      <c r="G12" s="65"/>
      <c r="H12" s="66"/>
      <c r="I12" s="67"/>
      <c r="J12" s="68" t="s">
        <v>68</v>
      </c>
      <c r="K12" s="82"/>
      <c r="L12" s="76"/>
      <c r="M12" s="67"/>
      <c r="N12" s="57"/>
      <c r="O12" s="58"/>
      <c r="P12" s="57"/>
      <c r="Q12" s="58"/>
    </row>
    <row r="13" spans="1:17" s="60" customFormat="1" ht="9" customHeight="1" x14ac:dyDescent="0.2">
      <c r="A13" s="61">
        <v>4</v>
      </c>
      <c r="B13" s="51" t="str">
        <f>IF($D13="","",VLOOKUP($D13,'[1]G16 Si Main Draw Prep'!$A$7:$P$22,15))</f>
        <v/>
      </c>
      <c r="C13" s="51" t="str">
        <f>IF($D13="","",VLOOKUP($D13,'[1]G16 Si Main Draw Prep'!$A$7:$P$22,16))</f>
        <v/>
      </c>
      <c r="D13" s="52"/>
      <c r="E13" s="53" t="s">
        <v>37</v>
      </c>
      <c r="F13" s="53"/>
      <c r="G13" s="54"/>
      <c r="H13" s="55"/>
      <c r="I13" s="70"/>
      <c r="J13" s="57" t="s">
        <v>69</v>
      </c>
      <c r="K13" s="58"/>
      <c r="L13" s="78"/>
      <c r="M13" s="79"/>
      <c r="N13" s="57"/>
      <c r="O13" s="58"/>
      <c r="P13" s="57"/>
      <c r="Q13" s="58"/>
    </row>
    <row r="14" spans="1:17" s="60" customFormat="1" ht="9" customHeight="1" x14ac:dyDescent="0.2">
      <c r="A14" s="61"/>
      <c r="B14" s="62"/>
      <c r="C14" s="62"/>
      <c r="D14" s="73"/>
      <c r="E14" s="63"/>
      <c r="F14" s="63"/>
      <c r="G14" s="65"/>
      <c r="H14" s="74"/>
      <c r="I14" s="75"/>
      <c r="J14" s="57"/>
      <c r="K14" s="58"/>
      <c r="L14" s="76"/>
      <c r="M14" s="67" t="s">
        <v>12</v>
      </c>
      <c r="N14" s="83" t="s">
        <v>66</v>
      </c>
      <c r="O14" s="69"/>
      <c r="P14" s="57"/>
      <c r="Q14" s="58"/>
    </row>
    <row r="15" spans="1:17" s="60" customFormat="1" ht="9" customHeight="1" x14ac:dyDescent="0.2">
      <c r="A15" s="61">
        <v>5</v>
      </c>
      <c r="B15" s="51" t="str">
        <f>IF($D15="","",VLOOKUP($D15,'[1]G16 Si Main Draw Prep'!$A$7:$P$22,15))</f>
        <v/>
      </c>
      <c r="C15" s="51" t="str">
        <f>IF($D15="","",VLOOKUP($D15,'[1]G16 Si Main Draw Prep'!$A$7:$P$22,16))</f>
        <v/>
      </c>
      <c r="D15" s="52"/>
      <c r="E15" s="53" t="s">
        <v>38</v>
      </c>
      <c r="F15" s="53"/>
      <c r="G15" s="54"/>
      <c r="H15" s="55"/>
      <c r="I15" s="77"/>
      <c r="J15" s="57"/>
      <c r="K15" s="58"/>
      <c r="L15" s="57"/>
      <c r="M15" s="79"/>
      <c r="N15" s="71" t="s">
        <v>91</v>
      </c>
      <c r="O15" s="84"/>
      <c r="P15" s="78"/>
      <c r="Q15" s="85"/>
    </row>
    <row r="16" spans="1:17" s="60" customFormat="1" ht="9" customHeight="1" x14ac:dyDescent="0.2">
      <c r="A16" s="61"/>
      <c r="B16" s="62"/>
      <c r="C16" s="62"/>
      <c r="D16" s="73"/>
      <c r="E16" s="63"/>
      <c r="F16" s="81"/>
      <c r="G16" s="65"/>
      <c r="H16" s="66"/>
      <c r="I16" s="67"/>
      <c r="J16" s="68" t="s">
        <v>70</v>
      </c>
      <c r="K16" s="69"/>
      <c r="L16" s="57"/>
      <c r="M16" s="79"/>
      <c r="N16" s="78"/>
      <c r="O16" s="79"/>
      <c r="P16" s="78"/>
      <c r="Q16" s="85"/>
    </row>
    <row r="17" spans="1:17" s="60" customFormat="1" ht="9" customHeight="1" x14ac:dyDescent="0.2">
      <c r="A17" s="61">
        <v>6</v>
      </c>
      <c r="B17" s="51" t="str">
        <f>IF($D17="","",VLOOKUP($D17,'[1]G16 Si Main Draw Prep'!$A$7:$P$22,15))</f>
        <v/>
      </c>
      <c r="C17" s="51" t="str">
        <f>IF($D17="","",VLOOKUP($D17,'[1]G16 Si Main Draw Prep'!$A$7:$P$22,16))</f>
        <v/>
      </c>
      <c r="D17" s="52"/>
      <c r="E17" s="53" t="s">
        <v>39</v>
      </c>
      <c r="F17" s="53"/>
      <c r="G17" s="54"/>
      <c r="H17" s="55"/>
      <c r="I17" s="70"/>
      <c r="J17" s="71" t="s">
        <v>71</v>
      </c>
      <c r="K17" s="72"/>
      <c r="L17" s="57"/>
      <c r="M17" s="79"/>
      <c r="N17" s="78"/>
      <c r="O17" s="79"/>
      <c r="P17" s="78"/>
      <c r="Q17" s="85"/>
    </row>
    <row r="18" spans="1:17" s="60" customFormat="1" ht="9" customHeight="1" x14ac:dyDescent="0.2">
      <c r="A18" s="61"/>
      <c r="B18" s="62"/>
      <c r="C18" s="62"/>
      <c r="D18" s="73"/>
      <c r="E18" s="63"/>
      <c r="F18" s="63"/>
      <c r="G18" s="65"/>
      <c r="H18" s="74"/>
      <c r="I18" s="75"/>
      <c r="J18" s="76"/>
      <c r="K18" s="67" t="s">
        <v>11</v>
      </c>
      <c r="L18" s="68" t="s">
        <v>66</v>
      </c>
      <c r="M18" s="82"/>
      <c r="N18" s="78"/>
      <c r="O18" s="79"/>
      <c r="P18" s="78"/>
      <c r="Q18" s="85"/>
    </row>
    <row r="19" spans="1:17" s="60" customFormat="1" ht="9" customHeight="1" x14ac:dyDescent="0.2">
      <c r="A19" s="61">
        <v>7</v>
      </c>
      <c r="B19" s="51" t="str">
        <f>IF($D19="","",VLOOKUP($D19,'[1]G16 Si Main Draw Prep'!$A$7:$P$22,15))</f>
        <v/>
      </c>
      <c r="C19" s="51" t="str">
        <f>IF($D19="","",VLOOKUP($D19,'[1]G16 Si Main Draw Prep'!$A$7:$P$22,16))</f>
        <v/>
      </c>
      <c r="D19" s="52"/>
      <c r="E19" s="53" t="s">
        <v>34</v>
      </c>
      <c r="F19" s="53"/>
      <c r="G19" s="54"/>
      <c r="H19" s="55"/>
      <c r="I19" s="77"/>
      <c r="J19" s="78"/>
      <c r="K19" s="79"/>
      <c r="L19" s="71" t="s">
        <v>77</v>
      </c>
      <c r="M19" s="86"/>
      <c r="N19" s="78"/>
      <c r="O19" s="79"/>
      <c r="P19" s="78"/>
      <c r="Q19" s="85"/>
    </row>
    <row r="20" spans="1:17" s="60" customFormat="1" ht="9" customHeight="1" x14ac:dyDescent="0.2">
      <c r="A20" s="61"/>
      <c r="B20" s="62"/>
      <c r="C20" s="62"/>
      <c r="D20" s="62"/>
      <c r="E20" s="63"/>
      <c r="F20" s="81"/>
      <c r="G20" s="65"/>
      <c r="H20" s="66"/>
      <c r="I20" s="67"/>
      <c r="J20" s="68" t="s">
        <v>66</v>
      </c>
      <c r="K20" s="82"/>
      <c r="L20" s="76"/>
      <c r="M20" s="87"/>
      <c r="N20" s="78"/>
      <c r="O20" s="79"/>
      <c r="P20" s="78"/>
      <c r="Q20" s="85"/>
    </row>
    <row r="21" spans="1:17" s="60" customFormat="1" ht="9" customHeight="1" x14ac:dyDescent="0.2">
      <c r="A21" s="50">
        <v>8</v>
      </c>
      <c r="B21" s="51"/>
      <c r="C21" s="51"/>
      <c r="D21" s="52"/>
      <c r="E21" s="53" t="s">
        <v>40</v>
      </c>
      <c r="F21" s="53"/>
      <c r="G21" s="54"/>
      <c r="H21" s="55"/>
      <c r="I21" s="70"/>
      <c r="J21" s="57"/>
      <c r="K21" s="58"/>
      <c r="L21" s="78"/>
      <c r="M21" s="85"/>
      <c r="N21" s="78"/>
      <c r="O21" s="79"/>
      <c r="P21" s="78"/>
      <c r="Q21" s="85"/>
    </row>
    <row r="22" spans="1:17" s="60" customFormat="1" ht="9" customHeight="1" x14ac:dyDescent="0.2">
      <c r="A22" s="61"/>
      <c r="B22" s="62"/>
      <c r="C22" s="62"/>
      <c r="D22" s="62"/>
      <c r="E22" s="64"/>
      <c r="F22" s="64"/>
      <c r="G22" s="88"/>
      <c r="H22" s="89"/>
      <c r="I22" s="75"/>
      <c r="J22" s="57"/>
      <c r="K22" s="58"/>
      <c r="L22" s="78"/>
      <c r="M22" s="85"/>
      <c r="N22" s="76"/>
      <c r="O22" s="67"/>
      <c r="P22" s="83"/>
      <c r="Q22" s="85"/>
    </row>
    <row r="23" spans="1:17" s="60" customFormat="1" ht="9" customHeight="1" x14ac:dyDescent="0.2">
      <c r="A23" s="50">
        <v>9</v>
      </c>
      <c r="B23" s="51"/>
      <c r="C23" s="51"/>
      <c r="D23" s="52">
        <v>3</v>
      </c>
      <c r="E23" s="53" t="s">
        <v>41</v>
      </c>
      <c r="F23" s="53"/>
      <c r="G23" s="54"/>
      <c r="H23" s="55"/>
      <c r="I23" s="77"/>
      <c r="J23" s="57"/>
      <c r="K23" s="58"/>
      <c r="L23" s="57"/>
      <c r="M23" s="58"/>
      <c r="N23" s="78"/>
      <c r="O23" s="79"/>
      <c r="P23" s="90"/>
      <c r="Q23" s="91"/>
    </row>
    <row r="24" spans="1:17" s="60" customFormat="1" ht="9" customHeight="1" x14ac:dyDescent="0.2">
      <c r="A24" s="61"/>
      <c r="B24" s="62"/>
      <c r="C24" s="62"/>
      <c r="D24" s="62"/>
      <c r="E24" s="63"/>
      <c r="F24" s="64"/>
      <c r="G24" s="65"/>
      <c r="H24" s="66"/>
      <c r="I24" s="67"/>
      <c r="J24" s="68" t="s">
        <v>65</v>
      </c>
      <c r="K24" s="69"/>
      <c r="L24" s="57"/>
      <c r="M24" s="58"/>
      <c r="N24" s="78"/>
      <c r="O24" s="79"/>
      <c r="P24" s="92"/>
      <c r="Q24" s="91"/>
    </row>
    <row r="25" spans="1:17" s="60" customFormat="1" ht="9" customHeight="1" x14ac:dyDescent="0.2">
      <c r="A25" s="61">
        <v>10</v>
      </c>
      <c r="B25" s="51" t="str">
        <f>IF($D25="","",VLOOKUP($D25,'[1]G16 Si Main Draw Prep'!$A$7:$P$22,15))</f>
        <v/>
      </c>
      <c r="C25" s="51" t="str">
        <f>IF($D25="","",VLOOKUP($D25,'[1]G16 Si Main Draw Prep'!$A$7:$P$22,16))</f>
        <v/>
      </c>
      <c r="D25" s="52"/>
      <c r="E25" s="53" t="s">
        <v>34</v>
      </c>
      <c r="F25" s="53"/>
      <c r="G25" s="54"/>
      <c r="H25" s="55"/>
      <c r="I25" s="70"/>
      <c r="J25" s="71"/>
      <c r="K25" s="72"/>
      <c r="L25" s="57"/>
      <c r="M25" s="58"/>
      <c r="N25" s="78"/>
      <c r="O25" s="79"/>
      <c r="P25" s="92"/>
      <c r="Q25" s="91"/>
    </row>
    <row r="26" spans="1:17" s="60" customFormat="1" ht="9" customHeight="1" x14ac:dyDescent="0.2">
      <c r="A26" s="61"/>
      <c r="B26" s="62"/>
      <c r="C26" s="62"/>
      <c r="D26" s="73"/>
      <c r="E26" s="63"/>
      <c r="F26" s="63"/>
      <c r="G26" s="65"/>
      <c r="H26" s="74"/>
      <c r="I26" s="75"/>
      <c r="J26" s="76"/>
      <c r="K26" s="67" t="s">
        <v>12</v>
      </c>
      <c r="L26" s="68" t="s">
        <v>72</v>
      </c>
      <c r="M26" s="69"/>
      <c r="N26" s="78"/>
      <c r="O26" s="79"/>
      <c r="P26" s="92"/>
      <c r="Q26" s="91"/>
    </row>
    <row r="27" spans="1:17" s="60" customFormat="1" ht="9" customHeight="1" x14ac:dyDescent="0.2">
      <c r="A27" s="61">
        <v>11</v>
      </c>
      <c r="B27" s="51" t="str">
        <f>IF($D27="","",VLOOKUP($D27,'[1]G16 Si Main Draw Prep'!$A$7:$P$22,15))</f>
        <v/>
      </c>
      <c r="C27" s="51" t="str">
        <f>IF($D27="","",VLOOKUP($D27,'[1]G16 Si Main Draw Prep'!$A$7:$P$22,16))</f>
        <v/>
      </c>
      <c r="D27" s="52"/>
      <c r="E27" s="53" t="s">
        <v>42</v>
      </c>
      <c r="F27" s="53"/>
      <c r="G27" s="54"/>
      <c r="H27" s="55"/>
      <c r="I27" s="77"/>
      <c r="J27" s="78"/>
      <c r="K27" s="79"/>
      <c r="L27" s="71" t="s">
        <v>78</v>
      </c>
      <c r="M27" s="80"/>
      <c r="N27" s="57"/>
      <c r="O27" s="79"/>
      <c r="P27" s="92"/>
      <c r="Q27" s="91"/>
    </row>
    <row r="28" spans="1:17" s="60" customFormat="1" ht="9" customHeight="1" x14ac:dyDescent="0.2">
      <c r="A28" s="93"/>
      <c r="B28" s="62"/>
      <c r="C28" s="62"/>
      <c r="D28" s="73"/>
      <c r="E28" s="63"/>
      <c r="F28" s="81"/>
      <c r="G28" s="65"/>
      <c r="H28" s="66"/>
      <c r="I28" s="67"/>
      <c r="J28" s="68" t="s">
        <v>72</v>
      </c>
      <c r="K28" s="82"/>
      <c r="L28" s="76"/>
      <c r="M28" s="67"/>
      <c r="N28" s="57"/>
      <c r="O28" s="79"/>
      <c r="P28" s="92"/>
      <c r="Q28" s="91"/>
    </row>
    <row r="29" spans="1:17" s="60" customFormat="1" ht="9" customHeight="1" x14ac:dyDescent="0.2">
      <c r="A29" s="61">
        <v>12</v>
      </c>
      <c r="B29" s="51" t="str">
        <f>IF($D29="","",VLOOKUP($D29,'[1]G16 Si Main Draw Prep'!$A$7:$P$22,15))</f>
        <v/>
      </c>
      <c r="C29" s="51" t="str">
        <f>IF($D29="","",VLOOKUP($D29,'[1]G16 Si Main Draw Prep'!$A$7:$P$22,16))</f>
        <v/>
      </c>
      <c r="D29" s="52"/>
      <c r="E29" s="53" t="s">
        <v>43</v>
      </c>
      <c r="F29" s="53"/>
      <c r="G29" s="54"/>
      <c r="H29" s="55"/>
      <c r="I29" s="70"/>
      <c r="J29" s="57" t="s">
        <v>73</v>
      </c>
      <c r="K29" s="58"/>
      <c r="L29" s="78"/>
      <c r="M29" s="79"/>
      <c r="N29" s="57"/>
      <c r="O29" s="79"/>
      <c r="P29" s="92"/>
      <c r="Q29" s="91"/>
    </row>
    <row r="30" spans="1:17" s="60" customFormat="1" ht="9" customHeight="1" x14ac:dyDescent="0.2">
      <c r="A30" s="61"/>
      <c r="B30" s="62"/>
      <c r="C30" s="62"/>
      <c r="D30" s="73"/>
      <c r="E30" s="63"/>
      <c r="F30" s="63"/>
      <c r="G30" s="65"/>
      <c r="H30" s="74"/>
      <c r="I30" s="75"/>
      <c r="J30" s="57"/>
      <c r="K30" s="58"/>
      <c r="L30" s="76"/>
      <c r="M30" s="67" t="s">
        <v>12</v>
      </c>
      <c r="N30" s="83" t="s">
        <v>64</v>
      </c>
      <c r="O30" s="82"/>
      <c r="P30" s="92"/>
      <c r="Q30" s="91"/>
    </row>
    <row r="31" spans="1:17" s="60" customFormat="1" ht="9" customHeight="1" x14ac:dyDescent="0.2">
      <c r="A31" s="61">
        <v>13</v>
      </c>
      <c r="B31" s="51" t="str">
        <f>IF($D31="","",VLOOKUP($D31,'[1]G16 Si Main Draw Prep'!$A$7:$P$22,15))</f>
        <v/>
      </c>
      <c r="C31" s="51" t="str">
        <f>IF($D31="","",VLOOKUP($D31,'[1]G16 Si Main Draw Prep'!$A$7:$P$22,16))</f>
        <v/>
      </c>
      <c r="D31" s="52"/>
      <c r="E31" s="53" t="s">
        <v>44</v>
      </c>
      <c r="F31" s="53"/>
      <c r="G31" s="54"/>
      <c r="H31" s="55"/>
      <c r="I31" s="77"/>
      <c r="J31" s="57"/>
      <c r="K31" s="58"/>
      <c r="L31" s="57"/>
      <c r="M31" s="79"/>
      <c r="N31" s="71" t="s">
        <v>92</v>
      </c>
      <c r="O31" s="85"/>
      <c r="P31" s="92"/>
      <c r="Q31" s="91"/>
    </row>
    <row r="32" spans="1:17" s="60" customFormat="1" ht="9" customHeight="1" x14ac:dyDescent="0.2">
      <c r="A32" s="61"/>
      <c r="B32" s="62"/>
      <c r="C32" s="62"/>
      <c r="D32" s="73"/>
      <c r="E32" s="63"/>
      <c r="F32" s="81"/>
      <c r="G32" s="65"/>
      <c r="H32" s="66"/>
      <c r="I32" s="67"/>
      <c r="J32" s="68" t="s">
        <v>74</v>
      </c>
      <c r="K32" s="69"/>
      <c r="L32" s="57"/>
      <c r="M32" s="79"/>
      <c r="N32" s="78"/>
      <c r="O32" s="85"/>
      <c r="P32" s="92"/>
      <c r="Q32" s="91"/>
    </row>
    <row r="33" spans="1:17" s="60" customFormat="1" ht="9" customHeight="1" x14ac:dyDescent="0.2">
      <c r="A33" s="61">
        <v>14</v>
      </c>
      <c r="B33" s="51" t="str">
        <f>IF($D33="","",VLOOKUP($D33,'[1]G16 Si Main Draw Prep'!$A$7:$P$22,15))</f>
        <v/>
      </c>
      <c r="C33" s="51" t="str">
        <f>IF($D33="","",VLOOKUP($D33,'[1]G16 Si Main Draw Prep'!$A$7:$P$22,16))</f>
        <v/>
      </c>
      <c r="D33" s="52"/>
      <c r="E33" s="53" t="s">
        <v>45</v>
      </c>
      <c r="F33" s="53"/>
      <c r="G33" s="54"/>
      <c r="H33" s="55"/>
      <c r="I33" s="70"/>
      <c r="J33" s="71" t="s">
        <v>75</v>
      </c>
      <c r="K33" s="72"/>
      <c r="L33" s="57"/>
      <c r="M33" s="79"/>
      <c r="N33" s="78"/>
      <c r="O33" s="85"/>
      <c r="P33" s="92"/>
      <c r="Q33" s="91"/>
    </row>
    <row r="34" spans="1:17" s="60" customFormat="1" ht="9" customHeight="1" x14ac:dyDescent="0.2">
      <c r="A34" s="61"/>
      <c r="B34" s="62"/>
      <c r="C34" s="62"/>
      <c r="D34" s="73"/>
      <c r="E34" s="63"/>
      <c r="F34" s="63"/>
      <c r="G34" s="65"/>
      <c r="H34" s="74"/>
      <c r="I34" s="75"/>
      <c r="J34" s="76"/>
      <c r="K34" s="67" t="s">
        <v>12</v>
      </c>
      <c r="L34" s="68" t="s">
        <v>64</v>
      </c>
      <c r="M34" s="82"/>
      <c r="N34" s="78"/>
      <c r="O34" s="85"/>
      <c r="P34" s="92"/>
      <c r="Q34" s="91"/>
    </row>
    <row r="35" spans="1:17" s="60" customFormat="1" ht="9" customHeight="1" x14ac:dyDescent="0.2">
      <c r="A35" s="61">
        <v>15</v>
      </c>
      <c r="B35" s="51" t="str">
        <f>IF($D35="","",VLOOKUP($D35,'[1]G16 Si Main Draw Prep'!$A$7:$P$22,15))</f>
        <v/>
      </c>
      <c r="C35" s="51" t="str">
        <f>IF($D35="","",VLOOKUP($D35,'[1]G16 Si Main Draw Prep'!$A$7:$P$22,16))</f>
        <v/>
      </c>
      <c r="D35" s="52"/>
      <c r="E35" s="53" t="s">
        <v>34</v>
      </c>
      <c r="F35" s="53"/>
      <c r="G35" s="54"/>
      <c r="H35" s="55"/>
      <c r="I35" s="77"/>
      <c r="J35" s="78"/>
      <c r="K35" s="79"/>
      <c r="L35" s="71" t="s">
        <v>79</v>
      </c>
      <c r="M35" s="86"/>
      <c r="N35" s="78"/>
      <c r="O35" s="85"/>
      <c r="P35" s="92"/>
      <c r="Q35" s="91"/>
    </row>
    <row r="36" spans="1:17" s="60" customFormat="1" ht="9" customHeight="1" x14ac:dyDescent="0.2">
      <c r="A36" s="61"/>
      <c r="B36" s="62"/>
      <c r="C36" s="62"/>
      <c r="D36" s="62"/>
      <c r="E36" s="63"/>
      <c r="F36" s="81"/>
      <c r="G36" s="65"/>
      <c r="H36" s="66"/>
      <c r="I36" s="67"/>
      <c r="J36" s="68" t="s">
        <v>64</v>
      </c>
      <c r="K36" s="82"/>
      <c r="L36" s="76"/>
      <c r="M36" s="87"/>
      <c r="N36" s="78"/>
      <c r="O36" s="85"/>
      <c r="P36" s="92"/>
      <c r="Q36" s="91"/>
    </row>
    <row r="37" spans="1:17" s="60" customFormat="1" ht="9" customHeight="1" thickBot="1" x14ac:dyDescent="0.25">
      <c r="A37" s="50">
        <v>16</v>
      </c>
      <c r="B37" s="51"/>
      <c r="C37" s="51"/>
      <c r="D37" s="52">
        <v>7</v>
      </c>
      <c r="E37" s="53" t="s">
        <v>46</v>
      </c>
      <c r="F37" s="53"/>
      <c r="G37" s="54"/>
      <c r="H37" s="55"/>
      <c r="I37" s="94"/>
      <c r="J37" s="57"/>
      <c r="K37" s="58"/>
      <c r="L37" s="78"/>
      <c r="M37" s="85"/>
      <c r="N37" s="85"/>
      <c r="O37" s="85"/>
      <c r="P37" s="92"/>
      <c r="Q37" s="91"/>
    </row>
    <row r="38" spans="1:17" s="60" customFormat="1" ht="9" customHeight="1" x14ac:dyDescent="0.2">
      <c r="A38" s="50"/>
      <c r="B38" s="95"/>
      <c r="C38" s="95"/>
      <c r="D38" s="95"/>
      <c r="E38" s="64"/>
      <c r="F38" s="64"/>
      <c r="G38" s="88"/>
      <c r="H38" s="89"/>
      <c r="I38" s="75"/>
      <c r="J38" s="57"/>
      <c r="K38" s="58"/>
      <c r="L38" s="78"/>
      <c r="M38" s="85"/>
      <c r="N38" s="96"/>
      <c r="O38" s="97"/>
      <c r="P38" s="98"/>
      <c r="Q38" s="85"/>
    </row>
    <row r="39" spans="1:17" s="60" customFormat="1" ht="9" customHeight="1" thickBot="1" x14ac:dyDescent="0.25">
      <c r="A39" s="50">
        <v>17</v>
      </c>
      <c r="B39" s="51"/>
      <c r="C39" s="51"/>
      <c r="D39" s="52">
        <v>55</v>
      </c>
      <c r="E39" s="53" t="s">
        <v>47</v>
      </c>
      <c r="F39" s="53"/>
      <c r="G39" s="54"/>
      <c r="H39" s="55"/>
      <c r="I39" s="56"/>
      <c r="J39" s="57"/>
      <c r="K39" s="58"/>
      <c r="L39" s="57"/>
      <c r="M39" s="58"/>
      <c r="N39" s="99"/>
      <c r="O39" s="100"/>
      <c r="P39" s="101"/>
      <c r="Q39" s="85"/>
    </row>
    <row r="40" spans="1:17" s="60" customFormat="1" ht="9" customHeight="1" x14ac:dyDescent="0.2">
      <c r="A40" s="61"/>
      <c r="B40" s="62"/>
      <c r="C40" s="62"/>
      <c r="D40" s="62"/>
      <c r="E40" s="63"/>
      <c r="F40" s="64"/>
      <c r="G40" s="65"/>
      <c r="H40" s="66"/>
      <c r="I40" s="67"/>
      <c r="J40" s="68" t="s">
        <v>63</v>
      </c>
      <c r="K40" s="69"/>
      <c r="L40" s="57"/>
      <c r="M40" s="58"/>
      <c r="N40" s="57"/>
      <c r="O40" s="58"/>
      <c r="P40" s="102"/>
      <c r="Q40" s="103"/>
    </row>
    <row r="41" spans="1:17" s="60" customFormat="1" ht="9" customHeight="1" x14ac:dyDescent="0.2">
      <c r="A41" s="61">
        <v>18</v>
      </c>
      <c r="B41" s="51" t="str">
        <f>IF($D41="","",VLOOKUP($D41,'[1]G16 Si Main Draw Prep'!$A$7:$P$22,15))</f>
        <v/>
      </c>
      <c r="C41" s="51" t="str">
        <f>IF($D41="","",VLOOKUP($D41,'[1]G16 Si Main Draw Prep'!$A$7:$P$22,16))</f>
        <v/>
      </c>
      <c r="D41" s="52"/>
      <c r="E41" s="53" t="s">
        <v>34</v>
      </c>
      <c r="F41" s="53"/>
      <c r="G41" s="54"/>
      <c r="H41" s="55"/>
      <c r="I41" s="70"/>
      <c r="J41" s="71"/>
      <c r="K41" s="72"/>
      <c r="L41" s="57"/>
      <c r="M41" s="58"/>
      <c r="N41" s="57"/>
      <c r="O41" s="58"/>
      <c r="P41" s="92"/>
      <c r="Q41" s="91"/>
    </row>
    <row r="42" spans="1:17" s="60" customFormat="1" ht="9" customHeight="1" x14ac:dyDescent="0.2">
      <c r="A42" s="61"/>
      <c r="B42" s="62"/>
      <c r="C42" s="62"/>
      <c r="D42" s="73"/>
      <c r="E42" s="63"/>
      <c r="F42" s="63"/>
      <c r="G42" s="65"/>
      <c r="H42" s="74"/>
      <c r="I42" s="75"/>
      <c r="J42" s="76"/>
      <c r="K42" s="67" t="s">
        <v>12</v>
      </c>
      <c r="L42" s="68" t="s">
        <v>63</v>
      </c>
      <c r="M42" s="69"/>
      <c r="N42" s="57"/>
      <c r="O42" s="58"/>
      <c r="P42" s="92"/>
      <c r="Q42" s="91"/>
    </row>
    <row r="43" spans="1:17" s="60" customFormat="1" ht="9" customHeight="1" x14ac:dyDescent="0.2">
      <c r="A43" s="61">
        <v>19</v>
      </c>
      <c r="B43" s="51"/>
      <c r="C43" s="51"/>
      <c r="D43" s="52"/>
      <c r="E43" s="53" t="s">
        <v>48</v>
      </c>
      <c r="F43" s="53"/>
      <c r="G43" s="54"/>
      <c r="H43" s="55"/>
      <c r="I43" s="77"/>
      <c r="J43" s="78"/>
      <c r="K43" s="79"/>
      <c r="L43" s="71" t="s">
        <v>88</v>
      </c>
      <c r="M43" s="80"/>
      <c r="N43" s="57"/>
      <c r="O43" s="58"/>
      <c r="P43" s="92"/>
      <c r="Q43" s="91"/>
    </row>
    <row r="44" spans="1:17" s="60" customFormat="1" ht="9" customHeight="1" x14ac:dyDescent="0.2">
      <c r="A44" s="61"/>
      <c r="B44" s="62"/>
      <c r="C44" s="62"/>
      <c r="D44" s="73"/>
      <c r="E44" s="63"/>
      <c r="F44" s="81"/>
      <c r="G44" s="65"/>
      <c r="H44" s="66"/>
      <c r="I44" s="67"/>
      <c r="J44" s="68" t="s">
        <v>80</v>
      </c>
      <c r="K44" s="82"/>
      <c r="L44" s="76"/>
      <c r="M44" s="67"/>
      <c r="N44" s="57"/>
      <c r="O44" s="58"/>
      <c r="P44" s="92"/>
      <c r="Q44" s="91"/>
    </row>
    <row r="45" spans="1:17" s="60" customFormat="1" ht="9" customHeight="1" x14ac:dyDescent="0.2">
      <c r="A45" s="61">
        <v>20</v>
      </c>
      <c r="B45" s="51" t="str">
        <f>IF($D45="","",VLOOKUP($D45,'[1]G16 Si Main Draw Prep'!$A$7:$P$22,15))</f>
        <v/>
      </c>
      <c r="C45" s="51" t="str">
        <f>IF($D45="","",VLOOKUP($D45,'[1]G16 Si Main Draw Prep'!$A$7:$P$22,16))</f>
        <v/>
      </c>
      <c r="D45" s="52"/>
      <c r="E45" s="53" t="s">
        <v>49</v>
      </c>
      <c r="F45" s="53"/>
      <c r="G45" s="54"/>
      <c r="H45" s="55"/>
      <c r="I45" s="70"/>
      <c r="J45" s="57" t="s">
        <v>81</v>
      </c>
      <c r="K45" s="58"/>
      <c r="L45" s="78"/>
      <c r="M45" s="79"/>
      <c r="N45" s="57"/>
      <c r="O45" s="58"/>
      <c r="P45" s="92"/>
      <c r="Q45" s="91"/>
    </row>
    <row r="46" spans="1:17" s="60" customFormat="1" ht="9" customHeight="1" x14ac:dyDescent="0.2">
      <c r="A46" s="61"/>
      <c r="B46" s="62"/>
      <c r="C46" s="62"/>
      <c r="D46" s="73"/>
      <c r="E46" s="63"/>
      <c r="F46" s="63"/>
      <c r="G46" s="65"/>
      <c r="H46" s="74"/>
      <c r="I46" s="75"/>
      <c r="J46" s="57"/>
      <c r="K46" s="58"/>
      <c r="L46" s="76"/>
      <c r="M46" s="67" t="s">
        <v>12</v>
      </c>
      <c r="N46" s="83" t="s">
        <v>62</v>
      </c>
      <c r="O46" s="69"/>
      <c r="P46" s="92"/>
      <c r="Q46" s="91"/>
    </row>
    <row r="47" spans="1:17" s="60" customFormat="1" ht="9" customHeight="1" x14ac:dyDescent="0.2">
      <c r="A47" s="61">
        <v>21</v>
      </c>
      <c r="B47" s="51" t="str">
        <f>IF($D47="","",VLOOKUP($D47,'[1]G16 Si Main Draw Prep'!$A$7:$P$22,15))</f>
        <v/>
      </c>
      <c r="C47" s="51" t="str">
        <f>IF($D47="","",VLOOKUP($D47,'[1]G16 Si Main Draw Prep'!$A$7:$P$22,16))</f>
        <v/>
      </c>
      <c r="D47" s="52"/>
      <c r="E47" s="53" t="s">
        <v>50</v>
      </c>
      <c r="F47" s="53"/>
      <c r="G47" s="54"/>
      <c r="H47" s="55"/>
      <c r="I47" s="77"/>
      <c r="J47" s="57"/>
      <c r="K47" s="58"/>
      <c r="L47" s="57"/>
      <c r="M47" s="79"/>
      <c r="N47" s="71" t="s">
        <v>93</v>
      </c>
      <c r="O47" s="84"/>
      <c r="P47" s="92"/>
      <c r="Q47" s="91"/>
    </row>
    <row r="48" spans="1:17" s="60" customFormat="1" ht="9" customHeight="1" x14ac:dyDescent="0.2">
      <c r="A48" s="61"/>
      <c r="B48" s="62"/>
      <c r="C48" s="62"/>
      <c r="D48" s="73"/>
      <c r="E48" s="63"/>
      <c r="F48" s="81"/>
      <c r="G48" s="65"/>
      <c r="H48" s="66"/>
      <c r="I48" s="67"/>
      <c r="J48" s="68" t="s">
        <v>82</v>
      </c>
      <c r="K48" s="69"/>
      <c r="L48" s="57"/>
      <c r="M48" s="79"/>
      <c r="N48" s="78"/>
      <c r="O48" s="79"/>
      <c r="P48" s="92"/>
      <c r="Q48" s="91"/>
    </row>
    <row r="49" spans="1:18" s="60" customFormat="1" ht="9" customHeight="1" x14ac:dyDescent="0.2">
      <c r="A49" s="61">
        <v>22</v>
      </c>
      <c r="B49" s="51" t="str">
        <f>IF($D49="","",VLOOKUP($D49,'[1]G16 Si Main Draw Prep'!$A$7:$P$22,15))</f>
        <v/>
      </c>
      <c r="C49" s="51" t="str">
        <f>IF($D49="","",VLOOKUP($D49,'[1]G16 Si Main Draw Prep'!$A$7:$P$22,16))</f>
        <v/>
      </c>
      <c r="D49" s="52"/>
      <c r="E49" s="53" t="s">
        <v>51</v>
      </c>
      <c r="F49" s="53"/>
      <c r="G49" s="54"/>
      <c r="H49" s="55"/>
      <c r="I49" s="70"/>
      <c r="J49" s="71" t="s">
        <v>83</v>
      </c>
      <c r="K49" s="72"/>
      <c r="L49" s="57"/>
      <c r="M49" s="79"/>
      <c r="N49" s="78"/>
      <c r="O49" s="79"/>
      <c r="P49" s="92"/>
      <c r="Q49" s="91"/>
    </row>
    <row r="50" spans="1:18" s="60" customFormat="1" ht="9" customHeight="1" x14ac:dyDescent="0.2">
      <c r="A50" s="61"/>
      <c r="B50" s="62"/>
      <c r="C50" s="62"/>
      <c r="D50" s="73"/>
      <c r="E50" s="63"/>
      <c r="F50" s="63"/>
      <c r="G50" s="65"/>
      <c r="H50" s="74"/>
      <c r="I50" s="75"/>
      <c r="J50" s="76"/>
      <c r="K50" s="67" t="s">
        <v>11</v>
      </c>
      <c r="L50" s="68" t="s">
        <v>62</v>
      </c>
      <c r="M50" s="82"/>
      <c r="N50" s="78"/>
      <c r="O50" s="79"/>
      <c r="P50" s="92"/>
      <c r="Q50" s="91"/>
    </row>
    <row r="51" spans="1:18" s="60" customFormat="1" ht="9" customHeight="1" x14ac:dyDescent="0.2">
      <c r="A51" s="61">
        <v>23</v>
      </c>
      <c r="B51" s="51" t="str">
        <f>IF($D51="","",VLOOKUP($D51,'[1]G16 Si Main Draw Prep'!$A$7:$P$22,15))</f>
        <v/>
      </c>
      <c r="C51" s="51" t="str">
        <f>IF($D51="","",VLOOKUP($D51,'[1]G16 Si Main Draw Prep'!$A$7:$P$22,16))</f>
        <v/>
      </c>
      <c r="D51" s="52"/>
      <c r="E51" s="53" t="s">
        <v>34</v>
      </c>
      <c r="F51" s="53"/>
      <c r="G51" s="54"/>
      <c r="H51" s="55"/>
      <c r="I51" s="77"/>
      <c r="J51" s="78"/>
      <c r="K51" s="79"/>
      <c r="L51" s="71" t="s">
        <v>87</v>
      </c>
      <c r="M51" s="86"/>
      <c r="N51" s="78"/>
      <c r="O51" s="79"/>
      <c r="P51" s="92"/>
      <c r="Q51" s="91"/>
    </row>
    <row r="52" spans="1:18" s="60" customFormat="1" ht="9" customHeight="1" x14ac:dyDescent="0.2">
      <c r="A52" s="61"/>
      <c r="B52" s="62"/>
      <c r="C52" s="62"/>
      <c r="D52" s="62"/>
      <c r="E52" s="63"/>
      <c r="F52" s="81"/>
      <c r="G52" s="65"/>
      <c r="H52" s="66"/>
      <c r="I52" s="67"/>
      <c r="J52" s="68" t="s">
        <v>62</v>
      </c>
      <c r="K52" s="82"/>
      <c r="L52" s="76"/>
      <c r="M52" s="87"/>
      <c r="N52" s="78"/>
      <c r="O52" s="79"/>
      <c r="P52" s="92"/>
      <c r="Q52" s="91"/>
    </row>
    <row r="53" spans="1:18" s="60" customFormat="1" ht="9" customHeight="1" x14ac:dyDescent="0.2">
      <c r="A53" s="50">
        <v>24</v>
      </c>
      <c r="B53" s="51"/>
      <c r="C53" s="51"/>
      <c r="D53" s="52">
        <v>4</v>
      </c>
      <c r="E53" s="53" t="s">
        <v>52</v>
      </c>
      <c r="F53" s="53"/>
      <c r="G53" s="54"/>
      <c r="H53" s="55"/>
      <c r="I53" s="70"/>
      <c r="J53" s="57"/>
      <c r="K53" s="58"/>
      <c r="L53" s="78"/>
      <c r="M53" s="85"/>
      <c r="N53" s="78"/>
      <c r="O53" s="79"/>
      <c r="P53" s="92"/>
      <c r="Q53" s="91"/>
    </row>
    <row r="54" spans="1:18" s="60" customFormat="1" ht="9" customHeight="1" x14ac:dyDescent="0.2">
      <c r="A54" s="50"/>
      <c r="B54" s="62"/>
      <c r="C54" s="62"/>
      <c r="D54" s="62"/>
      <c r="E54" s="64"/>
      <c r="F54" s="64"/>
      <c r="G54" s="88"/>
      <c r="H54" s="89"/>
      <c r="I54" s="75"/>
      <c r="J54" s="57"/>
      <c r="K54" s="58"/>
      <c r="L54" s="78"/>
      <c r="M54" s="85"/>
      <c r="N54" s="76"/>
      <c r="O54" s="67"/>
      <c r="P54" s="104"/>
      <c r="Q54" s="91"/>
    </row>
    <row r="55" spans="1:18" s="60" customFormat="1" ht="9" customHeight="1" x14ac:dyDescent="0.2">
      <c r="A55" s="50">
        <v>25</v>
      </c>
      <c r="B55" s="51"/>
      <c r="C55" s="51"/>
      <c r="D55" s="52"/>
      <c r="E55" s="53" t="s">
        <v>53</v>
      </c>
      <c r="F55" s="53"/>
      <c r="G55" s="54"/>
      <c r="H55" s="55"/>
      <c r="I55" s="77"/>
      <c r="J55" s="57"/>
      <c r="K55" s="58"/>
      <c r="L55" s="57"/>
      <c r="M55" s="58"/>
      <c r="N55" s="57"/>
      <c r="O55" s="79"/>
      <c r="P55" s="78"/>
      <c r="Q55" s="85"/>
    </row>
    <row r="56" spans="1:18" s="60" customFormat="1" ht="9" customHeight="1" x14ac:dyDescent="0.2">
      <c r="A56" s="61"/>
      <c r="B56" s="62"/>
      <c r="C56" s="62"/>
      <c r="D56" s="62"/>
      <c r="E56" s="63"/>
      <c r="F56" s="64"/>
      <c r="G56" s="65"/>
      <c r="H56" s="66"/>
      <c r="I56" s="67"/>
      <c r="J56" s="68" t="s">
        <v>61</v>
      </c>
      <c r="K56" s="69"/>
      <c r="L56" s="57"/>
      <c r="M56" s="58"/>
      <c r="N56" s="57"/>
      <c r="O56" s="79"/>
      <c r="P56" s="78"/>
      <c r="Q56" s="85"/>
    </row>
    <row r="57" spans="1:18" s="60" customFormat="1" ht="9" customHeight="1" x14ac:dyDescent="0.2">
      <c r="A57" s="61">
        <v>26</v>
      </c>
      <c r="B57" s="51" t="str">
        <f>IF($D57="","",VLOOKUP($D57,'[1]G16 Si Main Draw Prep'!$A$7:$P$22,15))</f>
        <v/>
      </c>
      <c r="C57" s="51" t="str">
        <f>IF($D57="","",VLOOKUP($D57,'[1]G16 Si Main Draw Prep'!$A$7:$P$22,16))</f>
        <v/>
      </c>
      <c r="D57" s="52"/>
      <c r="E57" s="53" t="s">
        <v>34</v>
      </c>
      <c r="F57" s="53"/>
      <c r="G57" s="54"/>
      <c r="H57" s="55"/>
      <c r="I57" s="70"/>
      <c r="J57" s="71"/>
      <c r="K57" s="72"/>
      <c r="L57" s="57"/>
      <c r="M57" s="58"/>
      <c r="N57" s="57"/>
      <c r="O57" s="79"/>
      <c r="P57" s="78"/>
      <c r="Q57" s="85"/>
    </row>
    <row r="58" spans="1:18" s="60" customFormat="1" ht="9" customHeight="1" x14ac:dyDescent="0.2">
      <c r="A58" s="61"/>
      <c r="B58" s="62"/>
      <c r="C58" s="62"/>
      <c r="D58" s="73"/>
      <c r="E58" s="63"/>
      <c r="F58" s="63"/>
      <c r="G58" s="65"/>
      <c r="H58" s="74"/>
      <c r="I58" s="75"/>
      <c r="J58" s="76"/>
      <c r="K58" s="67" t="s">
        <v>12</v>
      </c>
      <c r="L58" s="68" t="s">
        <v>89</v>
      </c>
      <c r="M58" s="69"/>
      <c r="N58" s="57"/>
      <c r="O58" s="79"/>
      <c r="P58" s="78"/>
      <c r="Q58" s="85"/>
    </row>
    <row r="59" spans="1:18" s="60" customFormat="1" ht="9" customHeight="1" x14ac:dyDescent="0.2">
      <c r="A59" s="61">
        <v>27</v>
      </c>
      <c r="B59" s="51" t="str">
        <f>IF($D59="","",VLOOKUP($D59,'[1]G16 Si Main Draw Prep'!$A$7:$P$22,15))</f>
        <v/>
      </c>
      <c r="C59" s="51" t="str">
        <f>IF($D59="","",VLOOKUP($D59,'[1]G16 Si Main Draw Prep'!$A$7:$P$22,16))</f>
        <v/>
      </c>
      <c r="D59" s="52"/>
      <c r="E59" s="53" t="s">
        <v>54</v>
      </c>
      <c r="F59" s="53"/>
      <c r="G59" s="54"/>
      <c r="H59" s="55"/>
      <c r="I59" s="77"/>
      <c r="J59" s="78"/>
      <c r="K59" s="79"/>
      <c r="L59" s="71" t="s">
        <v>90</v>
      </c>
      <c r="M59" s="80"/>
      <c r="N59" s="57"/>
      <c r="O59" s="79"/>
      <c r="P59" s="78"/>
      <c r="Q59" s="85"/>
      <c r="R59" s="105"/>
    </row>
    <row r="60" spans="1:18" s="60" customFormat="1" ht="9" customHeight="1" x14ac:dyDescent="0.2">
      <c r="A60" s="61"/>
      <c r="B60" s="62"/>
      <c r="C60" s="62"/>
      <c r="D60" s="73"/>
      <c r="E60" s="63"/>
      <c r="F60" s="81"/>
      <c r="G60" s="65"/>
      <c r="H60" s="66"/>
      <c r="I60" s="67"/>
      <c r="J60" s="68" t="s">
        <v>84</v>
      </c>
      <c r="K60" s="82"/>
      <c r="L60" s="76"/>
      <c r="M60" s="67"/>
      <c r="N60" s="57"/>
      <c r="O60" s="79"/>
      <c r="P60" s="78"/>
      <c r="Q60" s="85"/>
    </row>
    <row r="61" spans="1:18" s="60" customFormat="1" ht="9" customHeight="1" x14ac:dyDescent="0.2">
      <c r="A61" s="61">
        <v>28</v>
      </c>
      <c r="B61" s="51" t="str">
        <f>IF($D61="","",VLOOKUP($D61,'[1]G16 Si Main Draw Prep'!$A$7:$P$22,15))</f>
        <v/>
      </c>
      <c r="C61" s="51" t="str">
        <f>IF($D61="","",VLOOKUP($D61,'[1]G16 Si Main Draw Prep'!$A$7:$P$22,16))</f>
        <v/>
      </c>
      <c r="D61" s="52"/>
      <c r="E61" s="53" t="s">
        <v>55</v>
      </c>
      <c r="F61" s="53"/>
      <c r="G61" s="54"/>
      <c r="H61" s="55"/>
      <c r="I61" s="70"/>
      <c r="J61" s="57" t="s">
        <v>79</v>
      </c>
      <c r="K61" s="58"/>
      <c r="L61" s="78"/>
      <c r="M61" s="79"/>
      <c r="N61" s="57"/>
      <c r="O61" s="79"/>
      <c r="P61" s="78"/>
      <c r="Q61" s="85"/>
    </row>
    <row r="62" spans="1:18" s="60" customFormat="1" ht="9" customHeight="1" x14ac:dyDescent="0.2">
      <c r="A62" s="61"/>
      <c r="B62" s="62"/>
      <c r="C62" s="62"/>
      <c r="D62" s="73"/>
      <c r="E62" s="63"/>
      <c r="F62" s="63"/>
      <c r="G62" s="65"/>
      <c r="H62" s="74"/>
      <c r="I62" s="75"/>
      <c r="J62" s="57"/>
      <c r="K62" s="58"/>
      <c r="L62" s="76"/>
      <c r="M62" s="67"/>
      <c r="N62" s="83" t="s">
        <v>60</v>
      </c>
      <c r="O62" s="82"/>
      <c r="P62" s="78"/>
      <c r="Q62" s="85"/>
    </row>
    <row r="63" spans="1:18" s="60" customFormat="1" ht="9" customHeight="1" x14ac:dyDescent="0.2">
      <c r="A63" s="61">
        <v>29</v>
      </c>
      <c r="B63" s="51" t="str">
        <f>IF($D63="","",VLOOKUP($D63,'[1]G16 Si Main Draw Prep'!$A$7:$P$22,15))</f>
        <v/>
      </c>
      <c r="C63" s="51" t="str">
        <f>IF($D63="","",VLOOKUP($D63,'[1]G16 Si Main Draw Prep'!$A$7:$P$22,16))</f>
        <v/>
      </c>
      <c r="D63" s="52"/>
      <c r="E63" s="53" t="s">
        <v>56</v>
      </c>
      <c r="F63" s="53"/>
      <c r="G63" s="54"/>
      <c r="H63" s="55"/>
      <c r="I63" s="77"/>
      <c r="J63" s="57"/>
      <c r="K63" s="58"/>
      <c r="L63" s="57"/>
      <c r="M63" s="79"/>
      <c r="N63" s="71" t="s">
        <v>94</v>
      </c>
      <c r="O63" s="85"/>
      <c r="P63" s="57"/>
      <c r="Q63" s="58"/>
    </row>
    <row r="64" spans="1:18" s="60" customFormat="1" ht="9" customHeight="1" x14ac:dyDescent="0.2">
      <c r="A64" s="61"/>
      <c r="B64" s="62"/>
      <c r="C64" s="62"/>
      <c r="D64" s="73"/>
      <c r="E64" s="63"/>
      <c r="F64" s="81"/>
      <c r="G64" s="65"/>
      <c r="H64" s="66"/>
      <c r="I64" s="67"/>
      <c r="J64" s="68" t="s">
        <v>85</v>
      </c>
      <c r="K64" s="69"/>
      <c r="L64" s="57"/>
      <c r="M64" s="79"/>
      <c r="N64" s="78"/>
      <c r="O64" s="85"/>
      <c r="P64" s="57"/>
      <c r="Q64" s="58"/>
    </row>
    <row r="65" spans="1:17" s="60" customFormat="1" ht="9" customHeight="1" x14ac:dyDescent="0.2">
      <c r="A65" s="61">
        <v>30</v>
      </c>
      <c r="B65" s="51" t="str">
        <f>IF($D65="","",VLOOKUP($D65,'[1]G16 Si Main Draw Prep'!$A$7:$P$22,15))</f>
        <v/>
      </c>
      <c r="C65" s="51" t="str">
        <f>IF($D65="","",VLOOKUP($D65,'[1]G16 Si Main Draw Prep'!$A$7:$P$22,16))</f>
        <v/>
      </c>
      <c r="D65" s="52"/>
      <c r="E65" s="53" t="s">
        <v>57</v>
      </c>
      <c r="F65" s="53"/>
      <c r="G65" s="54"/>
      <c r="H65" s="55"/>
      <c r="I65" s="70"/>
      <c r="J65" s="71" t="s">
        <v>86</v>
      </c>
      <c r="K65" s="72"/>
      <c r="L65" s="57"/>
      <c r="M65" s="79"/>
      <c r="N65" s="78"/>
      <c r="O65" s="85"/>
      <c r="P65" s="57"/>
      <c r="Q65" s="58"/>
    </row>
    <row r="66" spans="1:17" s="60" customFormat="1" ht="9" customHeight="1" x14ac:dyDescent="0.2">
      <c r="A66" s="61"/>
      <c r="B66" s="62"/>
      <c r="C66" s="62"/>
      <c r="D66" s="73"/>
      <c r="E66" s="63"/>
      <c r="F66" s="63"/>
      <c r="G66" s="65"/>
      <c r="H66" s="74"/>
      <c r="I66" s="75"/>
      <c r="J66" s="76"/>
      <c r="K66" s="67" t="s">
        <v>11</v>
      </c>
      <c r="L66" s="68" t="s">
        <v>60</v>
      </c>
      <c r="M66" s="82"/>
      <c r="N66" s="78"/>
      <c r="O66" s="85"/>
      <c r="P66" s="57"/>
      <c r="Q66" s="58"/>
    </row>
    <row r="67" spans="1:17" s="60" customFormat="1" ht="9" customHeight="1" x14ac:dyDescent="0.2">
      <c r="A67" s="61">
        <v>31</v>
      </c>
      <c r="B67" s="51" t="str">
        <f>IF($D67="","",VLOOKUP($D67,'[1]G16 Si Main Draw Prep'!$A$7:$P$22,15))</f>
        <v/>
      </c>
      <c r="C67" s="51" t="str">
        <f>IF($D67="","",VLOOKUP($D67,'[1]G16 Si Main Draw Prep'!$A$7:$P$22,16))</f>
        <v/>
      </c>
      <c r="D67" s="52"/>
      <c r="E67" s="53" t="s">
        <v>34</v>
      </c>
      <c r="F67" s="53"/>
      <c r="G67" s="54"/>
      <c r="H67" s="55"/>
      <c r="I67" s="77"/>
      <c r="J67" s="78"/>
      <c r="K67" s="79"/>
      <c r="L67" s="71" t="s">
        <v>86</v>
      </c>
      <c r="M67" s="86"/>
      <c r="N67" s="78"/>
      <c r="O67" s="85"/>
      <c r="P67" s="57"/>
      <c r="Q67" s="58"/>
    </row>
    <row r="68" spans="1:17" s="60" customFormat="1" ht="9" customHeight="1" x14ac:dyDescent="0.2">
      <c r="A68" s="61"/>
      <c r="B68" s="62"/>
      <c r="C68" s="62"/>
      <c r="D68" s="62"/>
      <c r="E68" s="63"/>
      <c r="F68" s="81"/>
      <c r="G68" s="65"/>
      <c r="H68" s="66"/>
      <c r="I68" s="67"/>
      <c r="J68" s="68" t="s">
        <v>60</v>
      </c>
      <c r="K68" s="82"/>
      <c r="L68" s="76"/>
      <c r="M68" s="87"/>
      <c r="N68" s="78"/>
      <c r="O68" s="85"/>
      <c r="P68" s="57"/>
      <c r="Q68" s="58"/>
    </row>
    <row r="69" spans="1:17" s="60" customFormat="1" ht="9" customHeight="1" x14ac:dyDescent="0.2">
      <c r="A69" s="50">
        <v>32</v>
      </c>
      <c r="B69" s="51"/>
      <c r="C69" s="51"/>
      <c r="D69" s="52">
        <v>2</v>
      </c>
      <c r="E69" s="53" t="s">
        <v>58</v>
      </c>
      <c r="F69" s="53"/>
      <c r="G69" s="54"/>
      <c r="H69" s="55"/>
      <c r="I69" s="94"/>
      <c r="J69" s="57"/>
      <c r="K69" s="58"/>
      <c r="L69" s="78"/>
      <c r="M69" s="85"/>
      <c r="N69" s="78"/>
      <c r="O69" s="85"/>
      <c r="P69" s="57"/>
      <c r="Q69" s="58"/>
    </row>
    <row r="70" spans="1:17" s="33" customFormat="1" ht="3" customHeight="1" x14ac:dyDescent="0.2">
      <c r="A70" s="106"/>
      <c r="B70" s="106"/>
      <c r="C70" s="106"/>
      <c r="D70" s="106"/>
      <c r="E70" s="107"/>
      <c r="F70" s="107"/>
      <c r="G70" s="107"/>
      <c r="H70" s="107"/>
      <c r="I70" s="108"/>
      <c r="J70" s="107"/>
      <c r="K70" s="109"/>
      <c r="L70" s="110"/>
      <c r="M70" s="111"/>
      <c r="N70" s="110"/>
      <c r="O70" s="111"/>
      <c r="P70" s="107"/>
      <c r="Q70" s="109"/>
    </row>
    <row r="71" spans="1:17" s="121" customFormat="1" ht="10.5" customHeight="1" x14ac:dyDescent="0.2">
      <c r="A71" s="112"/>
      <c r="B71" s="113"/>
      <c r="C71" s="114"/>
      <c r="D71" s="115"/>
      <c r="E71" s="116" t="s">
        <v>13</v>
      </c>
      <c r="F71" s="115"/>
      <c r="G71" s="116"/>
      <c r="H71" s="117"/>
      <c r="I71" s="115"/>
      <c r="J71" s="116" t="s">
        <v>14</v>
      </c>
      <c r="K71" s="118"/>
      <c r="L71" s="116" t="s">
        <v>15</v>
      </c>
      <c r="M71" s="119"/>
      <c r="N71" s="120" t="s">
        <v>16</v>
      </c>
      <c r="O71" s="118"/>
      <c r="P71" s="120"/>
      <c r="Q71" s="119"/>
    </row>
    <row r="72" spans="1:17" s="121" customFormat="1" ht="12.75" customHeight="1" x14ac:dyDescent="0.2">
      <c r="A72" s="122" t="s">
        <v>17</v>
      </c>
      <c r="B72" s="123"/>
      <c r="C72" s="124"/>
      <c r="D72" s="125">
        <v>1</v>
      </c>
      <c r="E72" s="126" t="str">
        <f>IF(D7=1,E7,"")</f>
        <v>RADANOVIC GORAN</v>
      </c>
      <c r="F72" s="127">
        <v>9</v>
      </c>
      <c r="G72" s="128" t="str">
        <f>IF(F7=1,G7,"")</f>
        <v/>
      </c>
      <c r="H72" s="129"/>
      <c r="I72" s="130" t="s">
        <v>18</v>
      </c>
      <c r="J72" s="131"/>
      <c r="K72" s="132"/>
      <c r="L72" s="131"/>
      <c r="M72" s="133"/>
      <c r="N72" s="134" t="s">
        <v>19</v>
      </c>
      <c r="O72" s="135"/>
      <c r="P72" s="136"/>
      <c r="Q72" s="137"/>
    </row>
    <row r="73" spans="1:17" s="121" customFormat="1" ht="12.75" customHeight="1" x14ac:dyDescent="0.2">
      <c r="A73" s="122"/>
      <c r="B73" s="123"/>
      <c r="C73" s="138"/>
      <c r="D73" s="125">
        <v>2</v>
      </c>
      <c r="E73" s="126" t="str">
        <f>IF(D69=2,E69,"")</f>
        <v>RADOVANOVIC TADIJA</v>
      </c>
      <c r="F73" s="139">
        <v>10</v>
      </c>
      <c r="G73" s="140" t="str">
        <f>IF(F69=2,G69,"")</f>
        <v/>
      </c>
      <c r="H73" s="141"/>
      <c r="I73" s="130" t="s">
        <v>20</v>
      </c>
      <c r="J73" s="131"/>
      <c r="K73" s="132"/>
      <c r="L73" s="131"/>
      <c r="M73" s="133"/>
      <c r="N73" s="142" t="s">
        <v>52</v>
      </c>
      <c r="O73" s="132"/>
      <c r="P73" s="142"/>
      <c r="Q73" s="143"/>
    </row>
    <row r="74" spans="1:17" s="121" customFormat="1" ht="12.75" customHeight="1" x14ac:dyDescent="0.2">
      <c r="A74" s="144"/>
      <c r="B74" s="145"/>
      <c r="C74" s="146"/>
      <c r="D74" s="125">
        <v>3</v>
      </c>
      <c r="E74" s="126" t="str">
        <f>IF(D23=3,E23,IF(D53=3,E53,""))</f>
        <v>RANDJELOVIC IVAN</v>
      </c>
      <c r="F74" s="139">
        <v>11</v>
      </c>
      <c r="G74" s="140" t="str">
        <f>IF(F23=3,G23,IF(F53=3,G53,""))</f>
        <v/>
      </c>
      <c r="H74" s="141"/>
      <c r="I74" s="130" t="s">
        <v>21</v>
      </c>
      <c r="J74" s="131"/>
      <c r="K74" s="132"/>
      <c r="L74" s="131"/>
      <c r="M74" s="133"/>
      <c r="N74" s="142" t="s">
        <v>45</v>
      </c>
      <c r="O74" s="132"/>
      <c r="P74" s="142"/>
      <c r="Q74" s="143"/>
    </row>
    <row r="75" spans="1:17" s="121" customFormat="1" ht="12.75" customHeight="1" x14ac:dyDescent="0.2">
      <c r="A75" s="147"/>
      <c r="B75" s="148"/>
      <c r="C75" s="149"/>
      <c r="D75" s="125">
        <v>4</v>
      </c>
      <c r="E75" s="126" t="str">
        <f>IF(D23=4,E23,IF(D53=4,E53,""))</f>
        <v>PETROVIC DRAZEN</v>
      </c>
      <c r="F75" s="139">
        <v>12</v>
      </c>
      <c r="G75" s="140" t="str">
        <f>IF(F23=4,G23,IF(F53=4,G53,""))</f>
        <v/>
      </c>
      <c r="H75" s="141"/>
      <c r="I75" s="130" t="s">
        <v>22</v>
      </c>
      <c r="J75" s="131"/>
      <c r="K75" s="132"/>
      <c r="L75" s="131"/>
      <c r="M75" s="133"/>
      <c r="N75" s="136" t="s">
        <v>46</v>
      </c>
      <c r="O75" s="135"/>
      <c r="P75" s="136"/>
      <c r="Q75" s="137"/>
    </row>
    <row r="76" spans="1:17" s="121" customFormat="1" ht="12.75" customHeight="1" x14ac:dyDescent="0.2">
      <c r="A76" s="150"/>
      <c r="B76" s="148"/>
      <c r="C76" s="149"/>
      <c r="D76" s="125">
        <v>5</v>
      </c>
      <c r="E76" s="126" t="s">
        <v>47</v>
      </c>
      <c r="F76" s="139">
        <v>13</v>
      </c>
      <c r="G76" s="140" t="str">
        <f>IF(F21=5,G21,IF(F37=5,G37,IF(F39=5,G39,IF(F55=5,G55,""))))</f>
        <v/>
      </c>
      <c r="H76" s="141"/>
      <c r="I76" s="130" t="s">
        <v>23</v>
      </c>
      <c r="J76" s="131"/>
      <c r="K76" s="132"/>
      <c r="L76" s="131"/>
      <c r="M76" s="133"/>
      <c r="N76" s="134" t="s">
        <v>24</v>
      </c>
      <c r="O76" s="135"/>
      <c r="P76" s="136"/>
      <c r="Q76" s="137"/>
    </row>
    <row r="77" spans="1:17" s="121" customFormat="1" ht="12.75" customHeight="1" x14ac:dyDescent="0.2">
      <c r="A77" s="122"/>
      <c r="B77" s="123"/>
      <c r="C77" s="124"/>
      <c r="D77" s="125">
        <v>6</v>
      </c>
      <c r="E77" s="126" t="s">
        <v>40</v>
      </c>
      <c r="F77" s="139">
        <v>14</v>
      </c>
      <c r="G77" s="140" t="str">
        <f>IF(F21=6,G21,IF(F37=6,G37,IF(F39=6,G39,IF(F55=6,G55,""))))</f>
        <v/>
      </c>
      <c r="H77" s="141"/>
      <c r="I77" s="130" t="s">
        <v>25</v>
      </c>
      <c r="J77" s="131"/>
      <c r="K77" s="132"/>
      <c r="L77" s="131"/>
      <c r="M77" s="133"/>
      <c r="N77" s="142"/>
      <c r="O77" s="132"/>
      <c r="P77" s="142"/>
      <c r="Q77" s="143"/>
    </row>
    <row r="78" spans="1:17" s="121" customFormat="1" ht="12.75" customHeight="1" x14ac:dyDescent="0.2">
      <c r="A78" s="122"/>
      <c r="B78" s="123"/>
      <c r="C78" s="138"/>
      <c r="D78" s="125">
        <v>7</v>
      </c>
      <c r="E78" s="126" t="str">
        <f>IF(D21=7,E21,IF(D37=7,E37,IF(D39=7,E39,IF(D55=7,E55,""))))</f>
        <v>DOBRNJAC VANJA</v>
      </c>
      <c r="F78" s="139">
        <v>15</v>
      </c>
      <c r="G78" s="140" t="str">
        <f>IF(F21=7,G21,IF(F37=7,G37,IF(F39=7,G39,IF(F55=7,G55,""))))</f>
        <v/>
      </c>
      <c r="H78" s="141"/>
      <c r="I78" s="130" t="s">
        <v>26</v>
      </c>
      <c r="J78" s="131"/>
      <c r="K78" s="132"/>
      <c r="L78" s="131"/>
      <c r="M78" s="133"/>
      <c r="N78" s="142" t="s">
        <v>59</v>
      </c>
      <c r="O78" s="132"/>
      <c r="P78" s="142"/>
      <c r="Q78" s="143"/>
    </row>
    <row r="79" spans="1:17" s="121" customFormat="1" ht="12.75" customHeight="1" x14ac:dyDescent="0.2">
      <c r="A79" s="147"/>
      <c r="B79" s="148"/>
      <c r="C79" s="149"/>
      <c r="D79" s="151">
        <v>8</v>
      </c>
      <c r="E79" s="152" t="s">
        <v>53</v>
      </c>
      <c r="F79" s="151" t="s">
        <v>27</v>
      </c>
      <c r="G79" s="152" t="str">
        <f>IF(F21=8,G21,IF(F37=8,G37,IF(F39=8,G39,IF(F55=8,G55,""))))</f>
        <v/>
      </c>
      <c r="H79" s="153"/>
      <c r="I79" s="154" t="s">
        <v>28</v>
      </c>
      <c r="J79" s="136"/>
      <c r="K79" s="135"/>
      <c r="L79" s="136"/>
      <c r="M79" s="137"/>
      <c r="N79" s="136">
        <f>Q4</f>
        <v>0</v>
      </c>
      <c r="O79" s="135"/>
      <c r="P79" s="136"/>
      <c r="Q79" s="137"/>
    </row>
    <row r="80" spans="1:17" s="33" customFormat="1" x14ac:dyDescent="0.2"/>
    <row r="81" s="33" customFormat="1" ht="3.75" customHeight="1" x14ac:dyDescent="0.2"/>
    <row r="82" s="33" customFormat="1" ht="9" customHeight="1" x14ac:dyDescent="0.2"/>
    <row r="83" s="33" customFormat="1" ht="9" customHeight="1" x14ac:dyDescent="0.2"/>
    <row r="84" s="33" customFormat="1" ht="9" customHeight="1" x14ac:dyDescent="0.2"/>
    <row r="85" s="33" customFormat="1" ht="9" customHeight="1" x14ac:dyDescent="0.2"/>
    <row r="86" s="33" customFormat="1" ht="9" customHeight="1" x14ac:dyDescent="0.2"/>
    <row r="87" s="33" customFormat="1" ht="9" customHeight="1" x14ac:dyDescent="0.2"/>
    <row r="88" s="33" customFormat="1" ht="9" customHeight="1" x14ac:dyDescent="0.2"/>
    <row r="89" s="33" customFormat="1" ht="9" customHeight="1" x14ac:dyDescent="0.2"/>
    <row r="90" s="33" customFormat="1" ht="9" customHeight="1" x14ac:dyDescent="0.2"/>
    <row r="91" s="33" customFormat="1" ht="9" customHeight="1" x14ac:dyDescent="0.2"/>
    <row r="92" s="33" customFormat="1" ht="9" customHeight="1" x14ac:dyDescent="0.2"/>
    <row r="93" s="33" customFormat="1" ht="9" customHeight="1" x14ac:dyDescent="0.2"/>
    <row r="94" s="33" customFormat="1" ht="9" customHeight="1" x14ac:dyDescent="0.2"/>
    <row r="95" s="33" customFormat="1" ht="9" customHeight="1" x14ac:dyDescent="0.2"/>
    <row r="96" s="33" customFormat="1" ht="9" customHeight="1" x14ac:dyDescent="0.2"/>
    <row r="97" s="33" customFormat="1" ht="9" customHeight="1" x14ac:dyDescent="0.2"/>
    <row r="98" s="33" customFormat="1" ht="9" customHeight="1" x14ac:dyDescent="0.2"/>
    <row r="99" s="33" customFormat="1" ht="9" customHeight="1" x14ac:dyDescent="0.2"/>
    <row r="100" s="33" customFormat="1" ht="9" customHeight="1" x14ac:dyDescent="0.2"/>
    <row r="101" s="33" customFormat="1" ht="9" customHeight="1" x14ac:dyDescent="0.2"/>
    <row r="102" s="33" customFormat="1" ht="9" customHeight="1" x14ac:dyDescent="0.2"/>
    <row r="103" s="33" customFormat="1" ht="9" customHeight="1" x14ac:dyDescent="0.2"/>
    <row r="104" s="33" customFormat="1" ht="9" customHeight="1" x14ac:dyDescent="0.2"/>
    <row r="105" s="33" customFormat="1" ht="9" customHeight="1" x14ac:dyDescent="0.2"/>
    <row r="106" s="33" customFormat="1" ht="9" customHeight="1" x14ac:dyDescent="0.2"/>
    <row r="107" s="33" customFormat="1" ht="9" customHeight="1" x14ac:dyDescent="0.2"/>
    <row r="108" s="33" customFormat="1" ht="9" customHeight="1" x14ac:dyDescent="0.2"/>
    <row r="109" s="33" customFormat="1" ht="9" customHeight="1" x14ac:dyDescent="0.2"/>
    <row r="110" s="33" customFormat="1" ht="9" customHeight="1" x14ac:dyDescent="0.2"/>
    <row r="111" s="33" customFormat="1" ht="9" customHeight="1" x14ac:dyDescent="0.2"/>
    <row r="112" s="33" customFormat="1" ht="9" customHeight="1" x14ac:dyDescent="0.2"/>
    <row r="113" s="33" customFormat="1" ht="9" customHeight="1" x14ac:dyDescent="0.2"/>
    <row r="114" s="33" customFormat="1" ht="9" customHeight="1" x14ac:dyDescent="0.2"/>
    <row r="115" s="33" customFormat="1" ht="9" customHeight="1" x14ac:dyDescent="0.2"/>
    <row r="116" s="33" customFormat="1" ht="9" customHeight="1" x14ac:dyDescent="0.2"/>
    <row r="117" s="33" customFormat="1" ht="9" customHeight="1" x14ac:dyDescent="0.2"/>
    <row r="118" s="33" customFormat="1" ht="9" customHeight="1" x14ac:dyDescent="0.2"/>
    <row r="119" s="33" customFormat="1" ht="9" customHeight="1" x14ac:dyDescent="0.2"/>
    <row r="120" s="33" customFormat="1" ht="9" customHeight="1" x14ac:dyDescent="0.2"/>
    <row r="121" s="33" customFormat="1" ht="9" customHeight="1" x14ac:dyDescent="0.2"/>
    <row r="122" s="33" customFormat="1" ht="9" customHeight="1" x14ac:dyDescent="0.2"/>
    <row r="123" s="33" customFormat="1" ht="9" customHeight="1" x14ac:dyDescent="0.2"/>
    <row r="124" s="33" customFormat="1" ht="9" customHeight="1" x14ac:dyDescent="0.2"/>
    <row r="125" s="33" customFormat="1" ht="9" customHeight="1" x14ac:dyDescent="0.2"/>
    <row r="126" s="33" customFormat="1" ht="9" customHeight="1" x14ac:dyDescent="0.2"/>
    <row r="127" s="33" customFormat="1" ht="9" customHeight="1" x14ac:dyDescent="0.2"/>
    <row r="128" s="33" customFormat="1" ht="9" customHeight="1" x14ac:dyDescent="0.2"/>
    <row r="129" s="33" customFormat="1" ht="9" customHeight="1" x14ac:dyDescent="0.2"/>
    <row r="130" s="33" customFormat="1" ht="9" customHeight="1" x14ac:dyDescent="0.2"/>
    <row r="131" s="33" customFormat="1" ht="9" customHeight="1" x14ac:dyDescent="0.2"/>
    <row r="132" s="33" customFormat="1" ht="9" customHeight="1" x14ac:dyDescent="0.2"/>
    <row r="133" s="33" customFormat="1" ht="9" customHeight="1" x14ac:dyDescent="0.2"/>
    <row r="134" s="33" customFormat="1" ht="9" customHeight="1" x14ac:dyDescent="0.2"/>
    <row r="135" s="33" customFormat="1" ht="9" customHeight="1" x14ac:dyDescent="0.2"/>
    <row r="136" s="33" customFormat="1" ht="9" customHeight="1" x14ac:dyDescent="0.2"/>
    <row r="137" s="33" customFormat="1" ht="9" customHeight="1" x14ac:dyDescent="0.2"/>
    <row r="138" s="33" customFormat="1" ht="9" customHeight="1" x14ac:dyDescent="0.2"/>
    <row r="139" s="33" customFormat="1" ht="9" customHeight="1" x14ac:dyDescent="0.2"/>
    <row r="140" s="33" customFormat="1" ht="9" customHeight="1" x14ac:dyDescent="0.2"/>
    <row r="141" s="33" customFormat="1" ht="9" customHeight="1" x14ac:dyDescent="0.2"/>
    <row r="142" s="33" customFormat="1" ht="9" customHeight="1" x14ac:dyDescent="0.2"/>
    <row r="143" s="33" customFormat="1" ht="9" customHeight="1" x14ac:dyDescent="0.2"/>
    <row r="144" s="33" customFormat="1" ht="9" customHeight="1" x14ac:dyDescent="0.2"/>
    <row r="145" s="33" customFormat="1" ht="6.75" customHeight="1" x14ac:dyDescent="0.2"/>
    <row r="146" s="33" customFormat="1" ht="10.5" customHeight="1" x14ac:dyDescent="0.2"/>
    <row r="147" s="33" customFormat="1" ht="12.75" customHeight="1" x14ac:dyDescent="0.2"/>
    <row r="148" s="33" customFormat="1" ht="12.75" customHeight="1" x14ac:dyDescent="0.2"/>
    <row r="149" s="33" customFormat="1" ht="12.75" customHeight="1" x14ac:dyDescent="0.2"/>
    <row r="150" s="33" customFormat="1" ht="12.75" customHeight="1" x14ac:dyDescent="0.2"/>
    <row r="151" s="33" customFormat="1" ht="12.75" customHeight="1" x14ac:dyDescent="0.2"/>
    <row r="152" s="33" customFormat="1" ht="12.75" customHeight="1" x14ac:dyDescent="0.2"/>
    <row r="153" s="33" customFormat="1" ht="12.75" customHeight="1" x14ac:dyDescent="0.2"/>
    <row r="154" s="33" customFormat="1" ht="12.75" customHeight="1" x14ac:dyDescent="0.2"/>
    <row r="155" s="33" customFormat="1" x14ac:dyDescent="0.2"/>
    <row r="156" s="33" customFormat="1" ht="3.75" customHeight="1" x14ac:dyDescent="0.2"/>
    <row r="157" s="33" customFormat="1" ht="9" customHeight="1" x14ac:dyDescent="0.2"/>
    <row r="158" s="33" customFormat="1" ht="9" customHeight="1" x14ac:dyDescent="0.2"/>
    <row r="159" s="33" customFormat="1" ht="9" customHeight="1" x14ac:dyDescent="0.2"/>
    <row r="160" s="33" customFormat="1" ht="9" customHeight="1" x14ac:dyDescent="0.2"/>
    <row r="161" s="33" customFormat="1" ht="9" customHeight="1" x14ac:dyDescent="0.2"/>
    <row r="162" s="33" customFormat="1" ht="9" customHeight="1" x14ac:dyDescent="0.2"/>
    <row r="163" s="33" customFormat="1" ht="9" customHeight="1" x14ac:dyDescent="0.2"/>
    <row r="164" s="33" customFormat="1" ht="9" customHeight="1" x14ac:dyDescent="0.2"/>
    <row r="165" s="33" customFormat="1" ht="9" customHeight="1" x14ac:dyDescent="0.2"/>
    <row r="166" s="33" customFormat="1" ht="9" customHeight="1" x14ac:dyDescent="0.2"/>
    <row r="167" s="33" customFormat="1" ht="9" customHeight="1" x14ac:dyDescent="0.2"/>
    <row r="168" s="33" customFormat="1" ht="9" customHeight="1" x14ac:dyDescent="0.2"/>
    <row r="169" s="33" customFormat="1" ht="9" customHeight="1" x14ac:dyDescent="0.2"/>
    <row r="170" s="33" customFormat="1" ht="9" customHeight="1" x14ac:dyDescent="0.2"/>
    <row r="171" s="33" customFormat="1" ht="9" customHeight="1" x14ac:dyDescent="0.2"/>
    <row r="172" s="33" customFormat="1" ht="9" customHeight="1" x14ac:dyDescent="0.2"/>
    <row r="173" s="33" customFormat="1" ht="9" customHeight="1" x14ac:dyDescent="0.2"/>
    <row r="174" s="33" customFormat="1" ht="9" customHeight="1" x14ac:dyDescent="0.2"/>
    <row r="175" s="33" customFormat="1" ht="9" customHeight="1" x14ac:dyDescent="0.2"/>
    <row r="176" s="33" customFormat="1" ht="9" customHeight="1" x14ac:dyDescent="0.2"/>
    <row r="177" s="33" customFormat="1" ht="9" customHeight="1" x14ac:dyDescent="0.2"/>
    <row r="178" s="33" customFormat="1" ht="9" customHeight="1" x14ac:dyDescent="0.2"/>
    <row r="179" s="33" customFormat="1" ht="9" customHeight="1" x14ac:dyDescent="0.2"/>
    <row r="180" s="33" customFormat="1" ht="9" customHeight="1" x14ac:dyDescent="0.2"/>
    <row r="181" s="33" customFormat="1" ht="9" customHeight="1" x14ac:dyDescent="0.2"/>
    <row r="182" s="33" customFormat="1" ht="9" customHeight="1" x14ac:dyDescent="0.2"/>
    <row r="183" s="33" customFormat="1" ht="9" customHeight="1" x14ac:dyDescent="0.2"/>
    <row r="184" s="33" customFormat="1" ht="9" customHeight="1" x14ac:dyDescent="0.2"/>
    <row r="185" s="33" customFormat="1" ht="9" customHeight="1" x14ac:dyDescent="0.2"/>
    <row r="186" s="33" customFormat="1" ht="9" customHeight="1" x14ac:dyDescent="0.2"/>
    <row r="187" s="33" customFormat="1" ht="9" customHeight="1" x14ac:dyDescent="0.2"/>
    <row r="188" s="33" customFormat="1" ht="9" customHeight="1" x14ac:dyDescent="0.2"/>
    <row r="189" s="33" customFormat="1" ht="9" customHeight="1" x14ac:dyDescent="0.2"/>
    <row r="190" s="33" customFormat="1" ht="9" customHeight="1" x14ac:dyDescent="0.2"/>
    <row r="191" s="33" customFormat="1" ht="9" customHeight="1" x14ac:dyDescent="0.2"/>
    <row r="192" s="33" customFormat="1" ht="9" customHeight="1" x14ac:dyDescent="0.2"/>
    <row r="193" s="33" customFormat="1" ht="9" customHeight="1" x14ac:dyDescent="0.2"/>
    <row r="194" s="33" customFormat="1" ht="9" customHeight="1" x14ac:dyDescent="0.2"/>
    <row r="195" s="33" customFormat="1" ht="9" customHeight="1" x14ac:dyDescent="0.2"/>
    <row r="196" s="33" customFormat="1" ht="9" customHeight="1" x14ac:dyDescent="0.2"/>
    <row r="197" s="33" customFormat="1" ht="9" customHeight="1" x14ac:dyDescent="0.2"/>
    <row r="198" s="33" customFormat="1" ht="9" customHeight="1" x14ac:dyDescent="0.2"/>
    <row r="199" s="33" customFormat="1" ht="9" customHeight="1" x14ac:dyDescent="0.2"/>
    <row r="200" s="33" customFormat="1" ht="9" customHeight="1" x14ac:dyDescent="0.2"/>
    <row r="201" s="33" customFormat="1" ht="9" customHeight="1" x14ac:dyDescent="0.2"/>
    <row r="202" s="33" customFormat="1" ht="9" customHeight="1" x14ac:dyDescent="0.2"/>
    <row r="203" s="33" customFormat="1" ht="9" customHeight="1" x14ac:dyDescent="0.2"/>
    <row r="204" s="33" customFormat="1" ht="9" customHeight="1" x14ac:dyDescent="0.2"/>
    <row r="205" s="33" customFormat="1" ht="9" customHeight="1" x14ac:dyDescent="0.2"/>
    <row r="206" s="33" customFormat="1" ht="9" customHeight="1" x14ac:dyDescent="0.2"/>
    <row r="207" s="33" customFormat="1" ht="9" customHeight="1" x14ac:dyDescent="0.2"/>
    <row r="208" s="33" customFormat="1" ht="9" customHeight="1" x14ac:dyDescent="0.2"/>
    <row r="209" s="33" customFormat="1" ht="9" customHeight="1" x14ac:dyDescent="0.2"/>
    <row r="210" s="33" customFormat="1" ht="9" customHeight="1" x14ac:dyDescent="0.2"/>
    <row r="211" s="33" customFormat="1" ht="9" customHeight="1" x14ac:dyDescent="0.2"/>
    <row r="212" s="33" customFormat="1" ht="9" customHeight="1" x14ac:dyDescent="0.2"/>
    <row r="213" s="33" customFormat="1" ht="9" customHeight="1" x14ac:dyDescent="0.2"/>
    <row r="214" s="33" customFormat="1" ht="9" customHeight="1" x14ac:dyDescent="0.2"/>
    <row r="215" s="33" customFormat="1" ht="9" customHeight="1" x14ac:dyDescent="0.2"/>
    <row r="216" s="33" customFormat="1" ht="9" customHeight="1" x14ac:dyDescent="0.2"/>
    <row r="217" s="33" customFormat="1" ht="9" customHeight="1" x14ac:dyDescent="0.2"/>
    <row r="218" s="33" customFormat="1" ht="9" customHeight="1" x14ac:dyDescent="0.2"/>
    <row r="219" s="33" customFormat="1" ht="9" customHeight="1" x14ac:dyDescent="0.2"/>
    <row r="220" s="33" customFormat="1" ht="3" customHeight="1" x14ac:dyDescent="0.2"/>
    <row r="221" s="33" customFormat="1" ht="10.5" customHeight="1" x14ac:dyDescent="0.2"/>
    <row r="222" s="33" customFormat="1" ht="12.75" customHeight="1" x14ac:dyDescent="0.2"/>
    <row r="223" s="33" customFormat="1" ht="12.75" customHeight="1" x14ac:dyDescent="0.2"/>
    <row r="224" s="33" customFormat="1" ht="12.75" customHeight="1" x14ac:dyDescent="0.2"/>
    <row r="225" s="33" customFormat="1" ht="12.75" customHeight="1" x14ac:dyDescent="0.2"/>
    <row r="226" s="33" customFormat="1" ht="12.75" customHeight="1" x14ac:dyDescent="0.2"/>
    <row r="227" s="33" customFormat="1" ht="12.75" customHeight="1" x14ac:dyDescent="0.2"/>
    <row r="228" s="33" customFormat="1" ht="12.75" customHeight="1" x14ac:dyDescent="0.2"/>
    <row r="229" s="33" customFormat="1" ht="12.75" customHeight="1" x14ac:dyDescent="0.2"/>
    <row r="230" s="33" customFormat="1" ht="11.25" customHeight="1" x14ac:dyDescent="0.2"/>
    <row r="231" s="33" customFormat="1" ht="3.75" customHeight="1" x14ac:dyDescent="0.2"/>
    <row r="232" s="33" customFormat="1" ht="9" customHeight="1" x14ac:dyDescent="0.2"/>
    <row r="233" s="33" customFormat="1" ht="9" customHeight="1" x14ac:dyDescent="0.2"/>
    <row r="234" s="33" customFormat="1" ht="9" customHeight="1" x14ac:dyDescent="0.2"/>
    <row r="235" s="33" customFormat="1" ht="9" customHeight="1" x14ac:dyDescent="0.2"/>
    <row r="236" s="33" customFormat="1" ht="9" customHeight="1" x14ac:dyDescent="0.2"/>
    <row r="237" s="33" customFormat="1" ht="9" customHeight="1" x14ac:dyDescent="0.2"/>
    <row r="238" s="33" customFormat="1" ht="9" customHeight="1" x14ac:dyDescent="0.2"/>
    <row r="239" s="33" customFormat="1" ht="9" customHeight="1" x14ac:dyDescent="0.2"/>
    <row r="240" s="33" customFormat="1" ht="9" customHeight="1" x14ac:dyDescent="0.2"/>
    <row r="241" s="33" customFormat="1" ht="9" customHeight="1" x14ac:dyDescent="0.2"/>
    <row r="242" s="33" customFormat="1" ht="9" customHeight="1" x14ac:dyDescent="0.2"/>
    <row r="243" s="33" customFormat="1" ht="9" customHeight="1" x14ac:dyDescent="0.2"/>
    <row r="244" s="33" customFormat="1" ht="9" customHeight="1" x14ac:dyDescent="0.2"/>
    <row r="245" s="33" customFormat="1" ht="9" customHeight="1" x14ac:dyDescent="0.2"/>
    <row r="246" s="33" customFormat="1" ht="9" customHeight="1" x14ac:dyDescent="0.2"/>
    <row r="247" s="33" customFormat="1" ht="9" customHeight="1" x14ac:dyDescent="0.2"/>
    <row r="248" s="33" customFormat="1" ht="9" customHeight="1" x14ac:dyDescent="0.2"/>
    <row r="249" s="33" customFormat="1" ht="9" customHeight="1" x14ac:dyDescent="0.2"/>
    <row r="250" s="33" customFormat="1" ht="9" customHeight="1" x14ac:dyDescent="0.2"/>
    <row r="251" s="33" customFormat="1" ht="9" customHeight="1" x14ac:dyDescent="0.2"/>
    <row r="252" s="33" customFormat="1" ht="9" customHeight="1" x14ac:dyDescent="0.2"/>
    <row r="253" s="33" customFormat="1" ht="9" customHeight="1" x14ac:dyDescent="0.2"/>
    <row r="254" s="33" customFormat="1" ht="9" customHeight="1" x14ac:dyDescent="0.2"/>
    <row r="255" s="33" customFormat="1" ht="9" customHeight="1" x14ac:dyDescent="0.2"/>
    <row r="256" s="33" customFormat="1" ht="9" customHeight="1" x14ac:dyDescent="0.2"/>
    <row r="257" s="33" customFormat="1" ht="9" customHeight="1" x14ac:dyDescent="0.2"/>
    <row r="258" s="33" customFormat="1" ht="9" customHeight="1" x14ac:dyDescent="0.2"/>
    <row r="259" s="33" customFormat="1" ht="9" customHeight="1" x14ac:dyDescent="0.2"/>
    <row r="260" s="33" customFormat="1" ht="9" customHeight="1" x14ac:dyDescent="0.2"/>
    <row r="261" s="33" customFormat="1" ht="9" customHeight="1" x14ac:dyDescent="0.2"/>
    <row r="262" s="33" customFormat="1" ht="9" customHeight="1" x14ac:dyDescent="0.2"/>
    <row r="263" s="33" customFormat="1" ht="9" customHeight="1" x14ac:dyDescent="0.2"/>
    <row r="264" s="33" customFormat="1" ht="9" customHeight="1" x14ac:dyDescent="0.2"/>
    <row r="265" s="33" customFormat="1" ht="9" customHeight="1" x14ac:dyDescent="0.2"/>
    <row r="266" s="33" customFormat="1" ht="9" customHeight="1" x14ac:dyDescent="0.2"/>
    <row r="267" s="33" customFormat="1" ht="9" customHeight="1" x14ac:dyDescent="0.2"/>
    <row r="268" s="33" customFormat="1" ht="9" customHeight="1" x14ac:dyDescent="0.2"/>
    <row r="269" s="33" customFormat="1" ht="9" customHeight="1" x14ac:dyDescent="0.2"/>
    <row r="270" s="33" customFormat="1" ht="9" customHeight="1" x14ac:dyDescent="0.2"/>
    <row r="271" s="33" customFormat="1" ht="9" customHeight="1" x14ac:dyDescent="0.2"/>
    <row r="272" s="33" customFormat="1" ht="9" customHeight="1" x14ac:dyDescent="0.2"/>
    <row r="273" s="33" customFormat="1" ht="9" customHeight="1" x14ac:dyDescent="0.2"/>
    <row r="274" s="33" customFormat="1" ht="9" customHeight="1" x14ac:dyDescent="0.2"/>
    <row r="275" s="33" customFormat="1" ht="9" customHeight="1" x14ac:dyDescent="0.2"/>
    <row r="276" s="33" customFormat="1" ht="9" customHeight="1" x14ac:dyDescent="0.2"/>
    <row r="277" s="33" customFormat="1" ht="9" customHeight="1" x14ac:dyDescent="0.2"/>
    <row r="278" s="33" customFormat="1" ht="9" customHeight="1" x14ac:dyDescent="0.2"/>
    <row r="279" s="33" customFormat="1" ht="9" customHeight="1" x14ac:dyDescent="0.2"/>
    <row r="280" s="33" customFormat="1" ht="9" customHeight="1" x14ac:dyDescent="0.2"/>
    <row r="281" s="33" customFormat="1" ht="9" customHeight="1" x14ac:dyDescent="0.2"/>
    <row r="282" s="33" customFormat="1" ht="9" customHeight="1" x14ac:dyDescent="0.2"/>
    <row r="283" s="33" customFormat="1" ht="9" customHeight="1" x14ac:dyDescent="0.2"/>
    <row r="284" s="33" customFormat="1" ht="9" customHeight="1" x14ac:dyDescent="0.2"/>
    <row r="285" s="33" customFormat="1" ht="9" customHeight="1" x14ac:dyDescent="0.2"/>
    <row r="286" s="33" customFormat="1" ht="9" customHeight="1" x14ac:dyDescent="0.2"/>
    <row r="287" s="33" customFormat="1" ht="9" customHeight="1" x14ac:dyDescent="0.2"/>
    <row r="288" s="33" customFormat="1" ht="9" customHeight="1" x14ac:dyDescent="0.2"/>
    <row r="289" s="33" customFormat="1" ht="9" customHeight="1" x14ac:dyDescent="0.2"/>
    <row r="290" s="33" customFormat="1" ht="9" customHeight="1" x14ac:dyDescent="0.2"/>
    <row r="291" s="33" customFormat="1" ht="9" customHeight="1" x14ac:dyDescent="0.2"/>
    <row r="292" s="33" customFormat="1" ht="9" customHeight="1" x14ac:dyDescent="0.2"/>
    <row r="293" s="33" customFormat="1" ht="9" customHeight="1" x14ac:dyDescent="0.2"/>
    <row r="294" s="33" customFormat="1" ht="9" customHeight="1" x14ac:dyDescent="0.2"/>
    <row r="295" s="33" customFormat="1" ht="3" customHeight="1" x14ac:dyDescent="0.2"/>
    <row r="296" s="33" customFormat="1" ht="10.5" customHeight="1" x14ac:dyDescent="0.2"/>
    <row r="297" s="33" customFormat="1" ht="12.75" customHeight="1" x14ac:dyDescent="0.2"/>
    <row r="298" s="33" customFormat="1" ht="12.75" customHeight="1" x14ac:dyDescent="0.2"/>
    <row r="299" s="33" customFormat="1" ht="12.75" customHeight="1" x14ac:dyDescent="0.2"/>
    <row r="300" s="33" customFormat="1" ht="12.75" customHeight="1" x14ac:dyDescent="0.2"/>
    <row r="301" s="33" customFormat="1" ht="12.75" customHeight="1" x14ac:dyDescent="0.2"/>
    <row r="302" s="33" customFormat="1" ht="12.75" customHeight="1" x14ac:dyDescent="0.2"/>
    <row r="303" s="33" customFormat="1" ht="12.75" customHeight="1" x14ac:dyDescent="0.2"/>
    <row r="304" s="33" customFormat="1" ht="12.75" customHeight="1" x14ac:dyDescent="0.2"/>
    <row r="305" spans="1:17" s="33" customFormat="1" ht="12.75" customHeight="1" x14ac:dyDescent="0.2">
      <c r="A305" s="142"/>
      <c r="B305" s="155"/>
      <c r="C305" s="156"/>
      <c r="D305" s="125"/>
      <c r="E305" s="139"/>
      <c r="F305" s="125"/>
      <c r="G305" s="139"/>
      <c r="H305" s="142"/>
      <c r="I305" s="130"/>
      <c r="J305" s="142"/>
      <c r="K305" s="132"/>
      <c r="L305" s="142"/>
      <c r="M305" s="132"/>
      <c r="N305" s="142"/>
      <c r="O305" s="132"/>
      <c r="P305" s="142"/>
      <c r="Q305" s="132"/>
    </row>
  </sheetData>
  <conditionalFormatting sqref="B7 B9 B11 B13 B15 B17 B19 B21 B23 B25 B27 B29 B31 B33 B35 B37 B39 B41 B43 B45 B47 B49 B51 B53 B55 B57 B59 B61 B63 B65 B67 B69">
    <cfRule type="cellIs" dxfId="2" priority="2" stopIfTrue="1" operator="equal">
      <formula>"QA"</formula>
    </cfRule>
    <cfRule type="cellIs" dxfId="1" priority="3" stopIfTrue="1" operator="equal">
      <formula>"DA"</formula>
    </cfRule>
  </conditionalFormatting>
  <conditionalFormatting sqref="D7 D9 D11 D13 D15 D17 D19 D21 D23 D25 D27 D29 D31 D33 D35 D37 D39 D41 D43 D45 D47 D49 D51 D53 D55 D57 D59 D61 D63 D65 D67 D69">
    <cfRule type="expression" dxfId="0" priority="1" stopIfTrue="1">
      <formula>$D7&lt;5</formula>
    </cfRule>
  </conditionalFormatting>
  <printOptions horizontalCentered="1"/>
  <pageMargins left="0.35433070866141736" right="0.35433070866141736" top="0.39370078740157483" bottom="0.39370078740157483" header="0" footer="0"/>
  <pageSetup paperSize="9" orientation="portrait" horizontalDpi="360" verticalDpi="20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Si Main 32 </vt:lpstr>
      <vt:lpstr>'Si Main 32 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Bojan</cp:lastModifiedBy>
  <dcterms:created xsi:type="dcterms:W3CDTF">2020-06-19T06:04:38Z</dcterms:created>
  <dcterms:modified xsi:type="dcterms:W3CDTF">2020-06-21T15:36:56Z</dcterms:modified>
</cp:coreProperties>
</file>